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44059F89-6810-46CA-9383-422CE9D1697C}" xr6:coauthVersionLast="47" xr6:coauthVersionMax="47" xr10:uidLastSave="{00000000-0000-0000-0000-000000000000}"/>
  <bookViews>
    <workbookView xWindow="-120" yWindow="-120" windowWidth="29040" windowHeight="15720" activeTab="2" xr2:uid="{7BCC0C07-0BDA-40E8-A5B3-4BB43DB0D393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 s="1"/>
  <c r="D18" i="3"/>
  <c r="D17" i="3" s="1"/>
  <c r="E18" i="3"/>
  <c r="E17" i="3" s="1"/>
  <c r="G18" i="3"/>
  <c r="G17" i="3" s="1"/>
  <c r="H18" i="3"/>
  <c r="H17" i="3" s="1"/>
  <c r="I18" i="3"/>
  <c r="I17" i="3" s="1"/>
  <c r="J18" i="3"/>
  <c r="J17" i="3" s="1"/>
  <c r="F19" i="3"/>
  <c r="K19" i="3"/>
  <c r="D22" i="3"/>
  <c r="E22" i="3"/>
  <c r="G22" i="3"/>
  <c r="F22" i="3" s="1"/>
  <c r="K22" i="3" s="1"/>
  <c r="H22" i="3"/>
  <c r="I22" i="3"/>
  <c r="I21" i="3" s="1"/>
  <c r="I20" i="3" s="1"/>
  <c r="J22" i="3"/>
  <c r="J21" i="3" s="1"/>
  <c r="J20" i="3" s="1"/>
  <c r="F23" i="3"/>
  <c r="K23" i="3"/>
  <c r="F24" i="3"/>
  <c r="K24" i="3"/>
  <c r="F25" i="3"/>
  <c r="K25" i="3" s="1"/>
  <c r="G26" i="3"/>
  <c r="I26" i="3"/>
  <c r="J26" i="3"/>
  <c r="F27" i="3"/>
  <c r="K27" i="3"/>
  <c r="D28" i="3"/>
  <c r="D26" i="3" s="1"/>
  <c r="E28" i="3"/>
  <c r="E26" i="3" s="1"/>
  <c r="G28" i="3"/>
  <c r="F28" i="3" s="1"/>
  <c r="K28" i="3" s="1"/>
  <c r="H28" i="3"/>
  <c r="H26" i="3" s="1"/>
  <c r="I28" i="3"/>
  <c r="J28" i="3"/>
  <c r="F29" i="3"/>
  <c r="K29" i="3"/>
  <c r="F30" i="3"/>
  <c r="K30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 s="1"/>
  <c r="F31" i="2"/>
  <c r="K31" i="2"/>
  <c r="D33" i="2"/>
  <c r="E33" i="2"/>
  <c r="G33" i="2"/>
  <c r="F33" i="2" s="1"/>
  <c r="K33" i="2" s="1"/>
  <c r="H33" i="2"/>
  <c r="I33" i="2"/>
  <c r="I32" i="2" s="1"/>
  <c r="J33" i="2"/>
  <c r="J32" i="2" s="1"/>
  <c r="F34" i="2"/>
  <c r="K34" i="2"/>
  <c r="F35" i="2"/>
  <c r="K35" i="2"/>
  <c r="F36" i="2"/>
  <c r="K36" i="2" s="1"/>
  <c r="G37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G42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D50" i="2" s="1"/>
  <c r="E51" i="2"/>
  <c r="G51" i="2"/>
  <c r="F51" i="2" s="1"/>
  <c r="K51" i="2" s="1"/>
  <c r="H51" i="2"/>
  <c r="I51" i="2"/>
  <c r="I50" i="2" s="1"/>
  <c r="J51" i="2"/>
  <c r="J50" i="2" s="1"/>
  <c r="F52" i="2"/>
  <c r="K52" i="2"/>
  <c r="F53" i="2"/>
  <c r="K53" i="2"/>
  <c r="G54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 s="1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F60" i="2"/>
  <c r="G60" i="2"/>
  <c r="H60" i="2"/>
  <c r="I60" i="2"/>
  <c r="J60" i="2"/>
  <c r="K60" i="2"/>
  <c r="F61" i="2"/>
  <c r="K61" i="2"/>
  <c r="F62" i="2"/>
  <c r="K62" i="2" s="1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I24" i="1"/>
  <c r="I23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 s="1"/>
  <c r="F32" i="1"/>
  <c r="K32" i="1"/>
  <c r="D34" i="1"/>
  <c r="D33" i="1" s="1"/>
  <c r="E34" i="1"/>
  <c r="E33" i="1" s="1"/>
  <c r="G34" i="1"/>
  <c r="F34" i="1" s="1"/>
  <c r="K34" i="1" s="1"/>
  <c r="H34" i="1"/>
  <c r="H33" i="1" s="1"/>
  <c r="I34" i="1"/>
  <c r="J34" i="1"/>
  <c r="F35" i="1"/>
  <c r="K35" i="1"/>
  <c r="F36" i="1"/>
  <c r="K36" i="1"/>
  <c r="F37" i="1"/>
  <c r="K37" i="1" s="1"/>
  <c r="G38" i="1"/>
  <c r="F38" i="1" s="1"/>
  <c r="K38" i="1" s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H51" i="1" s="1"/>
  <c r="I52" i="1"/>
  <c r="I51" i="1" s="1"/>
  <c r="J52" i="1"/>
  <c r="F53" i="1"/>
  <c r="K53" i="1"/>
  <c r="F54" i="1"/>
  <c r="K54" i="1"/>
  <c r="I55" i="1"/>
  <c r="D56" i="1"/>
  <c r="D55" i="1" s="1"/>
  <c r="E56" i="1"/>
  <c r="E55" i="1" s="1"/>
  <c r="G56" i="1"/>
  <c r="F56" i="1" s="1"/>
  <c r="K56" i="1" s="1"/>
  <c r="H56" i="1"/>
  <c r="H55" i="1" s="1"/>
  <c r="I56" i="1"/>
  <c r="J56" i="1"/>
  <c r="J55" i="1" s="1"/>
  <c r="F57" i="1"/>
  <c r="K57" i="1" s="1"/>
  <c r="D58" i="1"/>
  <c r="E58" i="1"/>
  <c r="G58" i="1"/>
  <c r="F58" i="1" s="1"/>
  <c r="K58" i="1" s="1"/>
  <c r="H58" i="1"/>
  <c r="I58" i="1"/>
  <c r="J58" i="1"/>
  <c r="F59" i="1"/>
  <c r="K59" i="1"/>
  <c r="F60" i="1"/>
  <c r="K60" i="1"/>
  <c r="D61" i="1"/>
  <c r="E61" i="1"/>
  <c r="F61" i="1"/>
  <c r="G61" i="1"/>
  <c r="H61" i="1"/>
  <c r="I61" i="1"/>
  <c r="J61" i="1"/>
  <c r="K61" i="1"/>
  <c r="F62" i="1"/>
  <c r="K62" i="1"/>
  <c r="F63" i="1"/>
  <c r="K63" i="1" s="1"/>
  <c r="F64" i="1"/>
  <c r="K64" i="1"/>
  <c r="E65" i="1"/>
  <c r="D66" i="1"/>
  <c r="D65" i="1" s="1"/>
  <c r="E66" i="1"/>
  <c r="G66" i="1"/>
  <c r="F66" i="1" s="1"/>
  <c r="K66" i="1" s="1"/>
  <c r="H66" i="1"/>
  <c r="H65" i="1" s="1"/>
  <c r="I66" i="1"/>
  <c r="I65" i="1" s="1"/>
  <c r="J66" i="1"/>
  <c r="J65" i="1" s="1"/>
  <c r="F67" i="1"/>
  <c r="K67" i="1"/>
  <c r="D70" i="1"/>
  <c r="D69" i="1" s="1"/>
  <c r="D68" i="1" s="1"/>
  <c r="E70" i="1"/>
  <c r="E69" i="1" s="1"/>
  <c r="E68" i="1" s="1"/>
  <c r="F70" i="1"/>
  <c r="G70" i="1"/>
  <c r="H70" i="1"/>
  <c r="H69" i="1" s="1"/>
  <c r="H68" i="1" s="1"/>
  <c r="I70" i="1"/>
  <c r="I69" i="1" s="1"/>
  <c r="I68" i="1" s="1"/>
  <c r="J70" i="1"/>
  <c r="K70" i="1"/>
  <c r="F71" i="1"/>
  <c r="K71" i="1"/>
  <c r="F72" i="1"/>
  <c r="K72" i="1" s="1"/>
  <c r="F73" i="1"/>
  <c r="K73" i="1"/>
  <c r="F74" i="1"/>
  <c r="K74" i="1"/>
  <c r="F75" i="1"/>
  <c r="K75" i="1"/>
  <c r="D76" i="1"/>
  <c r="H76" i="1"/>
  <c r="I76" i="1"/>
  <c r="F77" i="1"/>
  <c r="K77" i="1" s="1"/>
  <c r="D78" i="1"/>
  <c r="E78" i="1"/>
  <c r="E76" i="1" s="1"/>
  <c r="G78" i="1"/>
  <c r="F78" i="1" s="1"/>
  <c r="K78" i="1" s="1"/>
  <c r="H78" i="1"/>
  <c r="I78" i="1"/>
  <c r="J78" i="1"/>
  <c r="J76" i="1" s="1"/>
  <c r="F79" i="1"/>
  <c r="K79" i="1"/>
  <c r="F80" i="1"/>
  <c r="K80" i="1"/>
  <c r="E21" i="3" l="1"/>
  <c r="E20" i="3" s="1"/>
  <c r="E11" i="3" s="1"/>
  <c r="D21" i="3"/>
  <c r="D20" i="3" s="1"/>
  <c r="D11" i="3" s="1"/>
  <c r="F26" i="3"/>
  <c r="K26" i="3" s="1"/>
  <c r="H21" i="3"/>
  <c r="H20" i="3" s="1"/>
  <c r="H11" i="3"/>
  <c r="F17" i="3"/>
  <c r="K17" i="3" s="1"/>
  <c r="G21" i="3"/>
  <c r="F18" i="3"/>
  <c r="K18" i="3" s="1"/>
  <c r="G14" i="3"/>
  <c r="D45" i="2"/>
  <c r="J45" i="2"/>
  <c r="G22" i="2"/>
  <c r="F22" i="2" s="1"/>
  <c r="K22" i="2" s="1"/>
  <c r="F23" i="2"/>
  <c r="K23" i="2" s="1"/>
  <c r="H32" i="2"/>
  <c r="I13" i="2"/>
  <c r="I12" i="2" s="1"/>
  <c r="I11" i="2" s="1"/>
  <c r="H50" i="2"/>
  <c r="H45" i="2" s="1"/>
  <c r="F42" i="2"/>
  <c r="K42" i="2" s="1"/>
  <c r="F54" i="2"/>
  <c r="K54" i="2" s="1"/>
  <c r="E32" i="2"/>
  <c r="J13" i="2"/>
  <c r="J12" i="2" s="1"/>
  <c r="J11" i="2" s="1"/>
  <c r="I45" i="2"/>
  <c r="F37" i="2"/>
  <c r="K37" i="2" s="1"/>
  <c r="H13" i="2"/>
  <c r="E50" i="2"/>
  <c r="E45" i="2" s="1"/>
  <c r="D32" i="2"/>
  <c r="D13" i="2" s="1"/>
  <c r="D12" i="2" s="1"/>
  <c r="D11" i="2" s="1"/>
  <c r="E13" i="2"/>
  <c r="G50" i="2"/>
  <c r="G32" i="2"/>
  <c r="F32" i="2" s="1"/>
  <c r="K32" i="2" s="1"/>
  <c r="G64" i="2"/>
  <c r="G47" i="2"/>
  <c r="G15" i="2"/>
  <c r="F43" i="2"/>
  <c r="K43" i="2" s="1"/>
  <c r="F24" i="2"/>
  <c r="K24" i="2" s="1"/>
  <c r="I46" i="1"/>
  <c r="H46" i="1"/>
  <c r="I14" i="1"/>
  <c r="I13" i="1" s="1"/>
  <c r="H14" i="1"/>
  <c r="H13" i="1" s="1"/>
  <c r="E51" i="1"/>
  <c r="E46" i="1" s="1"/>
  <c r="J69" i="1"/>
  <c r="J68" i="1" s="1"/>
  <c r="D51" i="1"/>
  <c r="D46" i="1"/>
  <c r="E14" i="1"/>
  <c r="D14" i="1"/>
  <c r="D13" i="1" s="1"/>
  <c r="J33" i="1"/>
  <c r="J14" i="1" s="1"/>
  <c r="J13" i="1" s="1"/>
  <c r="G69" i="1"/>
  <c r="J51" i="1"/>
  <c r="J46" i="1"/>
  <c r="I33" i="1"/>
  <c r="G65" i="1"/>
  <c r="F65" i="1" s="1"/>
  <c r="K65" i="1" s="1"/>
  <c r="G33" i="1"/>
  <c r="F33" i="1" s="1"/>
  <c r="G76" i="1"/>
  <c r="F76" i="1" s="1"/>
  <c r="K76" i="1" s="1"/>
  <c r="G55" i="1"/>
  <c r="F55" i="1" s="1"/>
  <c r="K55" i="1" s="1"/>
  <c r="G43" i="1"/>
  <c r="F43" i="1" s="1"/>
  <c r="K43" i="1" s="1"/>
  <c r="G24" i="1"/>
  <c r="G16" i="1"/>
  <c r="G48" i="1"/>
  <c r="F21" i="3" l="1"/>
  <c r="K21" i="3" s="1"/>
  <c r="G20" i="3"/>
  <c r="F20" i="3" s="1"/>
  <c r="K20" i="3" s="1"/>
  <c r="G13" i="3"/>
  <c r="F14" i="3"/>
  <c r="K14" i="3" s="1"/>
  <c r="G14" i="2"/>
  <c r="F15" i="2"/>
  <c r="K15" i="2" s="1"/>
  <c r="F47" i="2"/>
  <c r="K47" i="2" s="1"/>
  <c r="G46" i="2"/>
  <c r="F64" i="2"/>
  <c r="K64" i="2" s="1"/>
  <c r="G63" i="2"/>
  <c r="F63" i="2" s="1"/>
  <c r="K63" i="2" s="1"/>
  <c r="H12" i="2"/>
  <c r="H11" i="2" s="1"/>
  <c r="F50" i="2"/>
  <c r="K50" i="2" s="1"/>
  <c r="E12" i="2"/>
  <c r="E11" i="2" s="1"/>
  <c r="J11" i="1"/>
  <c r="J12" i="1"/>
  <c r="G68" i="1"/>
  <c r="F68" i="1" s="1"/>
  <c r="K68" i="1" s="1"/>
  <c r="F69" i="1"/>
  <c r="K69" i="1" s="1"/>
  <c r="H11" i="1"/>
  <c r="H12" i="1"/>
  <c r="K33" i="1"/>
  <c r="D11" i="1"/>
  <c r="D12" i="1"/>
  <c r="I11" i="1"/>
  <c r="I12" i="1"/>
  <c r="G51" i="1"/>
  <c r="F51" i="1" s="1"/>
  <c r="K51" i="1" s="1"/>
  <c r="E13" i="1"/>
  <c r="F48" i="1"/>
  <c r="K48" i="1" s="1"/>
  <c r="G47" i="1"/>
  <c r="G15" i="1"/>
  <c r="F16" i="1"/>
  <c r="K16" i="1" s="1"/>
  <c r="G23" i="1"/>
  <c r="F23" i="1" s="1"/>
  <c r="K23" i="1" s="1"/>
  <c r="F24" i="1"/>
  <c r="K24" i="1" s="1"/>
  <c r="G12" i="3" l="1"/>
  <c r="F13" i="3"/>
  <c r="K13" i="3" s="1"/>
  <c r="F14" i="2"/>
  <c r="K14" i="2" s="1"/>
  <c r="G13" i="2"/>
  <c r="F46" i="2"/>
  <c r="K46" i="2" s="1"/>
  <c r="G45" i="2"/>
  <c r="F45" i="2" s="1"/>
  <c r="K45" i="2" s="1"/>
  <c r="G14" i="1"/>
  <c r="F15" i="1"/>
  <c r="K15" i="1" s="1"/>
  <c r="G46" i="1"/>
  <c r="F46" i="1" s="1"/>
  <c r="K46" i="1" s="1"/>
  <c r="F47" i="1"/>
  <c r="K47" i="1" s="1"/>
  <c r="E11" i="1"/>
  <c r="E12" i="1"/>
  <c r="F12" i="3" l="1"/>
  <c r="K12" i="3" s="1"/>
  <c r="G11" i="3"/>
  <c r="F11" i="3" s="1"/>
  <c r="K11" i="3" s="1"/>
  <c r="F13" i="2"/>
  <c r="K13" i="2" s="1"/>
  <c r="G12" i="2"/>
  <c r="G13" i="1"/>
  <c r="F14" i="1"/>
  <c r="K14" i="1" s="1"/>
  <c r="G11" i="2" l="1"/>
  <c r="F11" i="2" s="1"/>
  <c r="K11" i="2" s="1"/>
  <c r="F12" i="2"/>
  <c r="K12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<sst xmlns="http://schemas.openxmlformats.org/spreadsheetml/2006/main" count="513" uniqueCount="270">
  <si>
    <t>CENTRALIZAT</t>
  </si>
  <si>
    <t xml:space="preserve"> Anexa 12</t>
  </si>
  <si>
    <t>Cont de executie - Venituri - Bugetul local</t>
  </si>
  <si>
    <t>Trimestrul: 4,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</si>
  <si>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</si>
  <si>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</si>
  <si>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</si>
  <si>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</si>
  <si>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</si>
  <si>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</si>
  <si>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</si>
  <si>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</si>
  <si>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</si>
  <si>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</si>
  <si>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</si>
  <si>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</si>
  <si>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</si>
  <si>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</si>
  <si>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</si>
  <si>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</si>
  <si>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</si>
  <si>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</si>
  <si>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</si>
  <si>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</si>
  <si>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</si>
  <si>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</si>
  <si>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</si>
  <si>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</si>
  <si>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</si>
  <si>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</si>
  <si>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</si>
  <si>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</si>
  <si>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</si>
  <si>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</si>
  <si>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</si>
  <si>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</si>
  <si>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</si>
  <si>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</si>
  <si>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</si>
  <si>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</si>
  <si>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</si>
  <si>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</si>
  <si>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</si>
  <si>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</si>
  <si>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</si>
  <si>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</si>
  <si>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</si>
  <si>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</si>
  <si>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</si>
  <si>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</si>
  <si>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</si>
  <si>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</si>
  <si>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</si>
  <si>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</si>
  <si>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</si>
  <si>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</si>
  <si>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</si>
  <si>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</si>
  <si>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</si>
  <si>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</si>
  <si>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</si>
  <si>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</si>
  <si>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</si>
  <si>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</si>
  <si>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</si>
  <si>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</si>
  <si>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</si>
  <si>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</si>
  <si>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</si>
  <si>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</si>
  <si>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</si>
  <si>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</si>
  <si>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</si>
  <si>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</si>
  <si>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</si>
  <si>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</si>
  <si>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</si>
  <si>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</si>
  <si>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</si>
  <si>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</si>
  <si>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</si>
  <si>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</si>
  <si>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</si>
  <si>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</si>
  <si>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</si>
  <si>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</si>
  <si>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</si>
  <si>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</si>
  <si>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</si>
  <si>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</si>
  <si>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</si>
  <si>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</si>
  <si>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</si>
  <si>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</si>
  <si>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</si>
  <si>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</si>
  <si>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</si>
  <si>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</si>
  <si>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</si>
  <si>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</si>
  <si>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</si>
  <si>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</si>
  <si>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</si>
  <si>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</si>
  <si>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</si>
  <si>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</si>
  <si>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</si>
  <si>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</si>
  <si>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</si>
  <si>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</si>
  <si>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</si>
  <si>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</si>
  <si>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</si>
  <si>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</si>
  <si>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</si>
  <si>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</si>
  <si>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</si>
  <si>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</si>
  <si>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</si>
  <si>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</si>
  <si>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</si>
  <si>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</si>
  <si>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</si>
  <si>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</si>
  <si>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</si>
  <si>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</si>
  <si>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</si>
  <si>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</si>
  <si>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</si>
  <si>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</si>
  <si>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</si>
  <si>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</si>
  <si>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</si>
  <si>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</si>
  <si>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</si>
  <si>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</si>
  <si>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</si>
  <si>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</si>
  <si>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</si>
  <si>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</si>
  <si>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</si>
  <si>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</si>
  <si>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</si>
  <si>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</si>
  <si>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</si>
  <si>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</si>
  <si>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</si>
  <si>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</si>
  <si>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</si>
  <si>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</si>
  <si>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</si>
  <si>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</si>
  <si>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</si>
  <si>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</si>
  <si>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</si>
  <si>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</si>
  <si>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</si>
  <si>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</si>
  <si>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</si>
  <si>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</si>
  <si>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</si>
  <si>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</si>
  <si>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</si>
  <si>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</si>
  <si>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</si>
  <si>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</si>
  <si>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</si>
  <si>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</si>
  <si>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</si>
  <si>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111</t>
  </si>
  <si>
    <t>Transferuri voluntare,  altele decat subventiile (cod 37.02.01+37.02.50)</t>
  </si>
  <si>
    <t>37.02</t>
  </si>
  <si>
    <t>112</t>
  </si>
  <si>
    <t>Donatii si sponsorizari</t>
  </si>
  <si>
    <t>37.02.01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</si>
  <si>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</si>
  <si>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</si>
  <si>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</si>
  <si>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</si>
  <si>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</si>
  <si>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</si>
  <si>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</si>
  <si>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</si>
  <si>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</si>
  <si>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</si>
  <si>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</si>
  <si>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</si>
  <si>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</si>
  <si>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</si>
  <si>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</si>
  <si>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</si>
  <si>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</si>
  <si>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</si>
  <si>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</si>
  <si>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</si>
  <si>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</si>
  <si>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</si>
  <si>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</si>
  <si>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</si>
  <si>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</si>
  <si>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</si>
  <si>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</si>
  <si>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</si>
  <si>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</si>
  <si>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</si>
  <si>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</si>
  <si>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</si>
  <si>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</si>
  <si>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</si>
  <si>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</si>
  <si>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</si>
  <si>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</si>
  <si>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</si>
  <si>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</si>
  <si>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</si>
  <si>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</si>
  <si>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</si>
  <si>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251</t>
  </si>
  <si>
    <t>Sume alocate din bugetul AFIR, pentru sustinerea proiectelor din PNDR 2014-2020</t>
  </si>
  <si>
    <t>43.02.31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</si>
  <si>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</si>
  <si>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</si>
  <si>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</si>
  <si>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</si>
  <si>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</si>
  <si>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</si>
  <si>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</si>
  <si>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</si>
  <si>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</si>
  <si>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</si>
  <si>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</si>
  <si>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</si>
  <si>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</si>
  <si>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</si>
  <si>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</si>
  <si>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</si>
  <si>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</si>
  <si>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</si>
  <si>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</si>
  <si>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</si>
  <si>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</si>
  <si>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</si>
  <si>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</si>
  <si>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</si>
  <si>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</si>
  <si>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</si>
  <si>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</si>
  <si>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</si>
  <si>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</si>
  <si>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</si>
  <si>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</si>
  <si>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</si>
  <si>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</si>
  <si>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</si>
  <si>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</si>
  <si>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</si>
  <si>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104</t>
  </si>
  <si>
    <t>105</t>
  </si>
  <si>
    <t>118</t>
  </si>
  <si>
    <t>119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</si>
  <si>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</si>
  <si>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</si>
  <si>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</si>
  <si>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</si>
  <si>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</si>
  <si>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</si>
  <si>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</si>
  <si>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</si>
  <si>
    <t>123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</si>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</sst>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61C6-6524-4709-B142-7F389010B362}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D13+D65+D68</f>
        <v>15552500</v>
      </c>
      <c r="E11" s="11">
        <f>E13+E65+E68</f>
        <v>20275050</v>
      </c>
      <c r="F11" s="11">
        <f>G11+H11</f>
        <v>22276377</v>
      </c>
      <c r="G11" s="11">
        <f>G13+G65+G68</f>
        <v>4277974</v>
      </c>
      <c r="H11" s="11">
        <f>H13+H65+H68</f>
        <v>17998403</v>
      </c>
      <c r="I11" s="11">
        <f>I13+I65+I68</f>
        <v>17780787</v>
      </c>
      <c r="J11" s="11">
        <f>J13+J65+J68</f>
        <v>0</v>
      </c>
      <c r="K11" s="11">
        <f>F11-I11-J11</f>
        <v>4495590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D13-D34-D61</f>
        <v>6531000</v>
      </c>
      <c r="E12" s="11">
        <f>E13-E34-E61</f>
        <v>8041000</v>
      </c>
      <c r="F12" s="11">
        <f>G12+H12</f>
        <v>12026766</v>
      </c>
      <c r="G12" s="11">
        <f>G13-G34-G61</f>
        <v>4277974</v>
      </c>
      <c r="H12" s="11">
        <f>H13-H34-H61</f>
        <v>7748792</v>
      </c>
      <c r="I12" s="11">
        <f>I13-I34-I61</f>
        <v>7531176</v>
      </c>
      <c r="J12" s="11">
        <f>J13-J34-J61</f>
        <v>0</v>
      </c>
      <c r="K12" s="11">
        <f>F12-I12-J12</f>
        <v>4495590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13669000</v>
      </c>
      <c r="E13" s="11">
        <f>E14+E46</f>
        <v>15379000</v>
      </c>
      <c r="F13" s="11">
        <f>G13+H13</f>
        <v>18980462</v>
      </c>
      <c r="G13" s="11">
        <f>G14+G46</f>
        <v>4277974</v>
      </c>
      <c r="H13" s="11">
        <f>H14+H46</f>
        <v>14702488</v>
      </c>
      <c r="I13" s="11">
        <f>I14+I46</f>
        <v>14484872</v>
      </c>
      <c r="J13" s="11">
        <f>J14+J46</f>
        <v>0</v>
      </c>
      <c r="K13" s="11">
        <f>F13-I13-J13</f>
        <v>4495590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12932000</v>
      </c>
      <c r="E14" s="11">
        <f>E15+E23+E33+E43</f>
        <v>14195000</v>
      </c>
      <c r="F14" s="11">
        <f>G14+H14</f>
        <v>16103342</v>
      </c>
      <c r="G14" s="11">
        <f>G15+G23+G33+G43</f>
        <v>2627636</v>
      </c>
      <c r="H14" s="11">
        <f>H15+H23+H33+H43</f>
        <v>13475706</v>
      </c>
      <c r="I14" s="11">
        <f>I15+I23+I33+I43</f>
        <v>13410881</v>
      </c>
      <c r="J14" s="11">
        <f>J15+J23+J33+J43</f>
        <v>0</v>
      </c>
      <c r="K14" s="11">
        <f>F14-I14-J14</f>
        <v>2692461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3959000</v>
      </c>
      <c r="E15" s="11">
        <f>+E16</f>
        <v>4382000</v>
      </c>
      <c r="F15" s="11">
        <f>G15+H15</f>
        <v>4207268</v>
      </c>
      <c r="G15" s="11">
        <f>+G16</f>
        <v>0</v>
      </c>
      <c r="H15" s="11">
        <f>+H16</f>
        <v>4207268</v>
      </c>
      <c r="I15" s="11">
        <f>+I16</f>
        <v>4207268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3959000</v>
      </c>
      <c r="E16" s="11">
        <f>E17+E19</f>
        <v>4382000</v>
      </c>
      <c r="F16" s="11">
        <f>G16+H16</f>
        <v>4207268</v>
      </c>
      <c r="G16" s="11">
        <f>G17+G19</f>
        <v>0</v>
      </c>
      <c r="H16" s="11">
        <f>H17+H19</f>
        <v>4207268</v>
      </c>
      <c r="I16" s="11">
        <f>I17+I19</f>
        <v>4207268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20000</v>
      </c>
      <c r="E17" s="11">
        <f>+E18</f>
        <v>52000</v>
      </c>
      <c r="F17" s="11">
        <f>G17+H17</f>
        <v>42299</v>
      </c>
      <c r="G17" s="11">
        <f>+G18</f>
        <v>0</v>
      </c>
      <c r="H17" s="11">
        <f>+H18</f>
        <v>42299</v>
      </c>
      <c r="I17" s="11">
        <f>+I18</f>
        <v>42299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20000</v>
      </c>
      <c r="E18" s="11">
        <v>52000</v>
      </c>
      <c r="F18" s="11">
        <f>G18+H18</f>
        <v>42299</v>
      </c>
      <c r="G18" s="11">
        <v>0</v>
      </c>
      <c r="H18" s="11">
        <v>42299</v>
      </c>
      <c r="I18" s="11">
        <v>42299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3939000</v>
      </c>
      <c r="E19" s="11">
        <f>E20+E21+E22</f>
        <v>4330000</v>
      </c>
      <c r="F19" s="11">
        <f>G19+H19</f>
        <v>4164969</v>
      </c>
      <c r="G19" s="11">
        <f>G20+G21+G22</f>
        <v>0</v>
      </c>
      <c r="H19" s="11">
        <f>H20+H21+H22</f>
        <v>4164969</v>
      </c>
      <c r="I19" s="11">
        <f>I20+I21+I22</f>
        <v>4164969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2511000</v>
      </c>
      <c r="E20" s="11">
        <v>2051000</v>
      </c>
      <c r="F20" s="11">
        <f>G20+H20</f>
        <v>2030015</v>
      </c>
      <c r="G20" s="11">
        <v>0</v>
      </c>
      <c r="H20" s="11">
        <v>2030015</v>
      </c>
      <c r="I20" s="11">
        <v>2030015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1428000</v>
      </c>
      <c r="E21" s="11">
        <v>1717000</v>
      </c>
      <c r="F21" s="11">
        <f>G21+H21</f>
        <v>1580520</v>
      </c>
      <c r="G21" s="11">
        <v>0</v>
      </c>
      <c r="H21" s="11">
        <v>1580520</v>
      </c>
      <c r="I21" s="11">
        <v>1580520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562000</v>
      </c>
      <c r="F22" s="11">
        <f>G22+H22</f>
        <v>554434</v>
      </c>
      <c r="G22" s="11">
        <v>0</v>
      </c>
      <c r="H22" s="11">
        <v>554434</v>
      </c>
      <c r="I22" s="11">
        <v>554434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1199000</v>
      </c>
      <c r="E23" s="11">
        <f>E24</f>
        <v>1562000</v>
      </c>
      <c r="F23" s="11">
        <f>G23+H23</f>
        <v>3553779</v>
      </c>
      <c r="G23" s="11">
        <f>G24</f>
        <v>2070526</v>
      </c>
      <c r="H23" s="11">
        <f>H24</f>
        <v>1483253</v>
      </c>
      <c r="I23" s="11">
        <f>I24</f>
        <v>1467282</v>
      </c>
      <c r="J23" s="11">
        <f>J24</f>
        <v>0</v>
      </c>
      <c r="K23" s="11">
        <f>F23-I23-J23</f>
        <v>2086497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1199000</v>
      </c>
      <c r="E24" s="11">
        <f>E25+E28+E32</f>
        <v>1562000</v>
      </c>
      <c r="F24" s="11">
        <f>G24+H24</f>
        <v>3553779</v>
      </c>
      <c r="G24" s="11">
        <f>G25+G28+G32</f>
        <v>2070526</v>
      </c>
      <c r="H24" s="11">
        <f>H25+H28+H32</f>
        <v>1483253</v>
      </c>
      <c r="I24" s="11">
        <f>I25+I28+I32</f>
        <v>1467282</v>
      </c>
      <c r="J24" s="11">
        <f>J25+J28+J32</f>
        <v>0</v>
      </c>
      <c r="K24" s="11">
        <f>F24-I24-J24</f>
        <v>2086497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654000</v>
      </c>
      <c r="E25" s="11">
        <f>E26+E27</f>
        <v>817000</v>
      </c>
      <c r="F25" s="11">
        <f>G25+H25</f>
        <v>1222407</v>
      </c>
      <c r="G25" s="11">
        <f>G26+G27</f>
        <v>411326</v>
      </c>
      <c r="H25" s="11">
        <f>H26+H27</f>
        <v>811081</v>
      </c>
      <c r="I25" s="11">
        <f>I26+I27</f>
        <v>801894</v>
      </c>
      <c r="J25" s="11">
        <f>J26+J27</f>
        <v>0</v>
      </c>
      <c r="K25" s="11">
        <f>F25-I25-J25</f>
        <v>420513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86000</v>
      </c>
      <c r="E26" s="11">
        <v>99000</v>
      </c>
      <c r="F26" s="11">
        <f>G26+H26</f>
        <v>193495</v>
      </c>
      <c r="G26" s="11">
        <v>95657</v>
      </c>
      <c r="H26" s="11">
        <v>97838</v>
      </c>
      <c r="I26" s="11">
        <v>101953</v>
      </c>
      <c r="J26" s="11">
        <v>0</v>
      </c>
      <c r="K26" s="11">
        <f>F26-I26-J26</f>
        <v>91542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568000</v>
      </c>
      <c r="E27" s="11">
        <v>718000</v>
      </c>
      <c r="F27" s="11">
        <f>G27+H27</f>
        <v>1028912</v>
      </c>
      <c r="G27" s="11">
        <v>315669</v>
      </c>
      <c r="H27" s="11">
        <v>713243</v>
      </c>
      <c r="I27" s="11">
        <v>699941</v>
      </c>
      <c r="J27" s="11">
        <v>0</v>
      </c>
      <c r="K27" s="11">
        <f>F27-I27-J27</f>
        <v>328971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522000</v>
      </c>
      <c r="E28" s="11">
        <f>E29+E30+E31</f>
        <v>644000</v>
      </c>
      <c r="F28" s="11">
        <f>G28+H28</f>
        <v>2263529</v>
      </c>
      <c r="G28" s="11">
        <f>G29+G30+G31</f>
        <v>1636570</v>
      </c>
      <c r="H28" s="11">
        <f>H29+H30+H31</f>
        <v>626959</v>
      </c>
      <c r="I28" s="11">
        <f>I29+I30+I31</f>
        <v>602452</v>
      </c>
      <c r="J28" s="11">
        <f>J29+J30+J31</f>
        <v>0</v>
      </c>
      <c r="K28" s="11">
        <f>F28-I28-J28</f>
        <v>1661077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115000</v>
      </c>
      <c r="E29" s="11">
        <v>127000</v>
      </c>
      <c r="F29" s="11">
        <f>G29+H29</f>
        <v>377632</v>
      </c>
      <c r="G29" s="11">
        <v>255956</v>
      </c>
      <c r="H29" s="11">
        <v>121676</v>
      </c>
      <c r="I29" s="11">
        <v>128808</v>
      </c>
      <c r="J29" s="11">
        <v>0</v>
      </c>
      <c r="K29" s="11">
        <f>F29-I29-J29</f>
        <v>248824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28000</v>
      </c>
      <c r="E30" s="11">
        <v>53000</v>
      </c>
      <c r="F30" s="11">
        <f>G30+H30</f>
        <v>126786</v>
      </c>
      <c r="G30" s="11">
        <v>75358</v>
      </c>
      <c r="H30" s="11">
        <v>51428</v>
      </c>
      <c r="I30" s="11">
        <v>47654</v>
      </c>
      <c r="J30" s="11">
        <v>0</v>
      </c>
      <c r="K30" s="11">
        <f>F30-I30-J30</f>
        <v>79132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379000</v>
      </c>
      <c r="E31" s="11">
        <v>464000</v>
      </c>
      <c r="F31" s="11">
        <f>G31+H31</f>
        <v>1759111</v>
      </c>
      <c r="G31" s="11">
        <v>1305256</v>
      </c>
      <c r="H31" s="11">
        <v>453855</v>
      </c>
      <c r="I31" s="11">
        <v>425990</v>
      </c>
      <c r="J31" s="11">
        <v>0</v>
      </c>
      <c r="K31" s="11">
        <f>F31-I31-J31</f>
        <v>1333121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23000</v>
      </c>
      <c r="E32" s="11">
        <v>101000</v>
      </c>
      <c r="F32" s="11">
        <f>G32+H32</f>
        <v>67843</v>
      </c>
      <c r="G32" s="11">
        <v>22630</v>
      </c>
      <c r="H32" s="11">
        <v>45213</v>
      </c>
      <c r="I32" s="11">
        <v>62936</v>
      </c>
      <c r="J32" s="11">
        <v>0</v>
      </c>
      <c r="K32" s="11">
        <f>F32-I32-J32</f>
        <v>4907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7686000</v>
      </c>
      <c r="E33" s="11">
        <f>E34+E38</f>
        <v>8163000</v>
      </c>
      <c r="F33" s="11">
        <f>G33+H33</f>
        <v>8254065</v>
      </c>
      <c r="G33" s="11">
        <f>G34+G38</f>
        <v>538762</v>
      </c>
      <c r="H33" s="11">
        <f>H34+H38</f>
        <v>7715303</v>
      </c>
      <c r="I33" s="11">
        <f>I34+I38</f>
        <v>7663420</v>
      </c>
      <c r="J33" s="11">
        <f>J34+J38</f>
        <v>0</v>
      </c>
      <c r="K33" s="11">
        <f>F33-I33-J33</f>
        <v>590645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7138000</v>
      </c>
      <c r="E34" s="11">
        <f>+E35+E36+E37</f>
        <v>7318000</v>
      </c>
      <c r="F34" s="11">
        <f>G34+H34</f>
        <v>6933696</v>
      </c>
      <c r="G34" s="11">
        <f>+G35+G36+G37</f>
        <v>0</v>
      </c>
      <c r="H34" s="11">
        <f>+H35+H36+H37</f>
        <v>6933696</v>
      </c>
      <c r="I34" s="11">
        <f>+I35+I36+I37</f>
        <v>6933696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6545000</v>
      </c>
      <c r="E35" s="11">
        <v>6554000</v>
      </c>
      <c r="F35" s="11">
        <f>G35+H35</f>
        <v>6169696</v>
      </c>
      <c r="G35" s="11">
        <v>0</v>
      </c>
      <c r="H35" s="11">
        <v>6169696</v>
      </c>
      <c r="I35" s="11">
        <v>6169696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40000</v>
      </c>
      <c r="F36" s="11">
        <f>G36+H36</f>
        <v>40000</v>
      </c>
      <c r="G36" s="11">
        <v>0</v>
      </c>
      <c r="H36" s="11">
        <v>40000</v>
      </c>
      <c r="I36" s="11">
        <v>40000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553000</v>
      </c>
      <c r="E37" s="11">
        <v>724000</v>
      </c>
      <c r="F37" s="11">
        <f>G37+H37</f>
        <v>724000</v>
      </c>
      <c r="G37" s="11">
        <v>0</v>
      </c>
      <c r="H37" s="11">
        <v>724000</v>
      </c>
      <c r="I37" s="11">
        <v>724000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548000</v>
      </c>
      <c r="E38" s="11">
        <f>E39+E42</f>
        <v>845000</v>
      </c>
      <c r="F38" s="11">
        <f>G38+H38</f>
        <v>1320369</v>
      </c>
      <c r="G38" s="11">
        <f>G39+G42</f>
        <v>538762</v>
      </c>
      <c r="H38" s="11">
        <f>H39+H42</f>
        <v>781607</v>
      </c>
      <c r="I38" s="11">
        <f>I39+I42</f>
        <v>729724</v>
      </c>
      <c r="J38" s="11">
        <f>J39+J42</f>
        <v>0</v>
      </c>
      <c r="K38" s="11">
        <f>F38-I38-J38</f>
        <v>590645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497000</v>
      </c>
      <c r="E39" s="11">
        <f>E40+E41</f>
        <v>777000</v>
      </c>
      <c r="F39" s="11">
        <f>G39+H39</f>
        <v>1243144</v>
      </c>
      <c r="G39" s="11">
        <f>G40+G41</f>
        <v>538762</v>
      </c>
      <c r="H39" s="11">
        <f>H40+H41</f>
        <v>704382</v>
      </c>
      <c r="I39" s="11">
        <f>I40+I41</f>
        <v>652499</v>
      </c>
      <c r="J39" s="11">
        <f>J40+J41</f>
        <v>0</v>
      </c>
      <c r="K39" s="11">
        <f>F39-I39-J39</f>
        <v>590645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196000</v>
      </c>
      <c r="E40" s="11">
        <v>316000</v>
      </c>
      <c r="F40" s="11">
        <f>G40+H40</f>
        <v>785687</v>
      </c>
      <c r="G40" s="11">
        <v>457237</v>
      </c>
      <c r="H40" s="11">
        <v>328450</v>
      </c>
      <c r="I40" s="11">
        <v>297392</v>
      </c>
      <c r="J40" s="11">
        <v>0</v>
      </c>
      <c r="K40" s="11">
        <f>F40-I40-J40</f>
        <v>488295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301000</v>
      </c>
      <c r="E41" s="11">
        <v>461000</v>
      </c>
      <c r="F41" s="11">
        <f>G41+H41</f>
        <v>457457</v>
      </c>
      <c r="G41" s="11">
        <v>81525</v>
      </c>
      <c r="H41" s="11">
        <v>375932</v>
      </c>
      <c r="I41" s="11">
        <v>355107</v>
      </c>
      <c r="J41" s="11">
        <v>0</v>
      </c>
      <c r="K41" s="11">
        <f>F41-I41-J41</f>
        <v>102350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51000</v>
      </c>
      <c r="E42" s="11">
        <v>68000</v>
      </c>
      <c r="F42" s="11">
        <f>G42+H42</f>
        <v>77225</v>
      </c>
      <c r="G42" s="11">
        <v>0</v>
      </c>
      <c r="H42" s="11">
        <v>77225</v>
      </c>
      <c r="I42" s="11">
        <v>77225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88000</v>
      </c>
      <c r="E43" s="11">
        <f>E44</f>
        <v>88000</v>
      </c>
      <c r="F43" s="11">
        <f>G43+H43</f>
        <v>88230</v>
      </c>
      <c r="G43" s="11">
        <f>G44</f>
        <v>18348</v>
      </c>
      <c r="H43" s="11">
        <f>H44</f>
        <v>69882</v>
      </c>
      <c r="I43" s="11">
        <f>I44</f>
        <v>72911</v>
      </c>
      <c r="J43" s="11">
        <f>J44</f>
        <v>0</v>
      </c>
      <c r="K43" s="11">
        <f>F43-I43-J43</f>
        <v>15319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88000</v>
      </c>
      <c r="E44" s="11">
        <f>E45</f>
        <v>88000</v>
      </c>
      <c r="F44" s="11">
        <f>G44+H44</f>
        <v>88230</v>
      </c>
      <c r="G44" s="11">
        <f>G45</f>
        <v>18348</v>
      </c>
      <c r="H44" s="11">
        <f>H45</f>
        <v>69882</v>
      </c>
      <c r="I44" s="11">
        <f>I45</f>
        <v>72911</v>
      </c>
      <c r="J44" s="11">
        <f>J45</f>
        <v>0</v>
      </c>
      <c r="K44" s="11">
        <f>F44-I44-J44</f>
        <v>15319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88000</v>
      </c>
      <c r="E45" s="11">
        <v>88000</v>
      </c>
      <c r="F45" s="11">
        <f>G45+H45</f>
        <v>88230</v>
      </c>
      <c r="G45" s="11">
        <v>18348</v>
      </c>
      <c r="H45" s="11">
        <v>69882</v>
      </c>
      <c r="I45" s="11">
        <v>72911</v>
      </c>
      <c r="J45" s="11">
        <v>0</v>
      </c>
      <c r="K45" s="11">
        <f>F45-I45-J45</f>
        <v>15319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737000</v>
      </c>
      <c r="E46" s="11">
        <f>E47+E51</f>
        <v>1184000</v>
      </c>
      <c r="F46" s="11">
        <f>G46+H46</f>
        <v>2877120</v>
      </c>
      <c r="G46" s="11">
        <f>G47+G51</f>
        <v>1650338</v>
      </c>
      <c r="H46" s="11">
        <f>H47+H51</f>
        <v>1226782</v>
      </c>
      <c r="I46" s="11">
        <f>I47+I51</f>
        <v>1073991</v>
      </c>
      <c r="J46" s="11">
        <f>J47+J51</f>
        <v>0</v>
      </c>
      <c r="K46" s="11">
        <f>F46-I46-J46</f>
        <v>1803129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112000</v>
      </c>
      <c r="E47" s="11">
        <f>E48</f>
        <v>139000</v>
      </c>
      <c r="F47" s="11">
        <f>G47+H47</f>
        <v>210630</v>
      </c>
      <c r="G47" s="11">
        <f>G48</f>
        <v>69076</v>
      </c>
      <c r="H47" s="11">
        <f>H48</f>
        <v>141554</v>
      </c>
      <c r="I47" s="11">
        <f>I48</f>
        <v>142510</v>
      </c>
      <c r="J47" s="11">
        <f>J48</f>
        <v>0</v>
      </c>
      <c r="K47" s="11">
        <f>F47-I47-J47</f>
        <v>68120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112000</v>
      </c>
      <c r="E48" s="11">
        <f>+E49</f>
        <v>139000</v>
      </c>
      <c r="F48" s="11">
        <f>G48+H48</f>
        <v>210630</v>
      </c>
      <c r="G48" s="11">
        <f>+G49</f>
        <v>69076</v>
      </c>
      <c r="H48" s="11">
        <f>+H49</f>
        <v>141554</v>
      </c>
      <c r="I48" s="11">
        <f>+I49</f>
        <v>142510</v>
      </c>
      <c r="J48" s="11">
        <f>+J49</f>
        <v>0</v>
      </c>
      <c r="K48" s="11">
        <f>F48-I48-J48</f>
        <v>68120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112000</v>
      </c>
      <c r="E49" s="11">
        <f>+E50</f>
        <v>139000</v>
      </c>
      <c r="F49" s="11">
        <f>G49+H49</f>
        <v>210630</v>
      </c>
      <c r="G49" s="11">
        <f>+G50</f>
        <v>69076</v>
      </c>
      <c r="H49" s="11">
        <f>+H50</f>
        <v>141554</v>
      </c>
      <c r="I49" s="11">
        <f>+I50</f>
        <v>142510</v>
      </c>
      <c r="J49" s="11">
        <f>+J50</f>
        <v>0</v>
      </c>
      <c r="K49" s="11">
        <f>F49-I49-J49</f>
        <v>68120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112000</v>
      </c>
      <c r="E50" s="11">
        <v>139000</v>
      </c>
      <c r="F50" s="11">
        <f>G50+H50</f>
        <v>210630</v>
      </c>
      <c r="G50" s="11">
        <v>69076</v>
      </c>
      <c r="H50" s="11">
        <v>141554</v>
      </c>
      <c r="I50" s="11">
        <v>142510</v>
      </c>
      <c r="J50" s="11">
        <v>0</v>
      </c>
      <c r="K50" s="11">
        <f>F50-I50-J50</f>
        <v>68120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D52+D55+D58+D61</f>
        <v>625000</v>
      </c>
      <c r="E51" s="11">
        <f>E52+E55+E58+E61</f>
        <v>1045000</v>
      </c>
      <c r="F51" s="11">
        <f>G51+H51</f>
        <v>2666490</v>
      </c>
      <c r="G51" s="11">
        <f>G52+G55+G58+G61</f>
        <v>1581262</v>
      </c>
      <c r="H51" s="11">
        <f>H52+H55+H58+H61</f>
        <v>1085228</v>
      </c>
      <c r="I51" s="11">
        <f>I52+I55+I58+I61</f>
        <v>931481</v>
      </c>
      <c r="J51" s="11">
        <f>J52+J55+J58+J61</f>
        <v>0</v>
      </c>
      <c r="K51" s="11">
        <f>F51-I51-J51</f>
        <v>1735009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3000</v>
      </c>
      <c r="F52" s="11">
        <f>G52+H52</f>
        <v>17088</v>
      </c>
      <c r="G52" s="11">
        <f>G53+G54</f>
        <v>17108</v>
      </c>
      <c r="H52" s="11">
        <f>H53+H54</f>
        <v>-20</v>
      </c>
      <c r="I52" s="11">
        <f>I53+I54</f>
        <v>1711</v>
      </c>
      <c r="J52" s="11">
        <f>J53+J54</f>
        <v>0</v>
      </c>
      <c r="K52" s="11">
        <f>F52-I52-J52</f>
        <v>15377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3000</v>
      </c>
      <c r="F53" s="11">
        <f>G53+H53</f>
        <v>16588</v>
      </c>
      <c r="G53" s="11">
        <v>16608</v>
      </c>
      <c r="H53" s="11">
        <v>-20</v>
      </c>
      <c r="I53" s="11">
        <v>1711</v>
      </c>
      <c r="J53" s="11">
        <v>0</v>
      </c>
      <c r="K53" s="11">
        <f>F53-I53-J53</f>
        <v>14877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280000</v>
      </c>
      <c r="E55" s="11">
        <f>E56</f>
        <v>580000</v>
      </c>
      <c r="F55" s="11">
        <f>G55+H55</f>
        <v>2210298</v>
      </c>
      <c r="G55" s="11">
        <f>G56</f>
        <v>1560185</v>
      </c>
      <c r="H55" s="11">
        <f>H56</f>
        <v>650113</v>
      </c>
      <c r="I55" s="11">
        <f>I56</f>
        <v>494350</v>
      </c>
      <c r="J55" s="11">
        <f>J56</f>
        <v>0</v>
      </c>
      <c r="K55" s="11">
        <f>F55-I55-J55</f>
        <v>1715948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280000</v>
      </c>
      <c r="E56" s="11">
        <f>E57</f>
        <v>580000</v>
      </c>
      <c r="F56" s="11">
        <f>G56+H56</f>
        <v>2210298</v>
      </c>
      <c r="G56" s="11">
        <f>G57</f>
        <v>1560185</v>
      </c>
      <c r="H56" s="11">
        <f>H57</f>
        <v>650113</v>
      </c>
      <c r="I56" s="11">
        <f>I57</f>
        <v>494350</v>
      </c>
      <c r="J56" s="11">
        <f>J57</f>
        <v>0</v>
      </c>
      <c r="K56" s="11">
        <f>F56-I56-J56</f>
        <v>1715948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280000</v>
      </c>
      <c r="E57" s="11">
        <v>580000</v>
      </c>
      <c r="F57" s="11">
        <f>G57+H57</f>
        <v>2210298</v>
      </c>
      <c r="G57" s="11">
        <v>1560185</v>
      </c>
      <c r="H57" s="11">
        <v>650113</v>
      </c>
      <c r="I57" s="11">
        <v>494350</v>
      </c>
      <c r="J57" s="11">
        <v>0</v>
      </c>
      <c r="K57" s="11">
        <f>F57-I57-J57</f>
        <v>1715948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342000</v>
      </c>
      <c r="E58" s="11">
        <f>+E59+E60</f>
        <v>442000</v>
      </c>
      <c r="F58" s="11">
        <f>G58+H58</f>
        <v>419104</v>
      </c>
      <c r="G58" s="11">
        <f>+G59+G60</f>
        <v>3969</v>
      </c>
      <c r="H58" s="11">
        <f>+H59+H60</f>
        <v>415135</v>
      </c>
      <c r="I58" s="11">
        <f>+I59+I60</f>
        <v>415420</v>
      </c>
      <c r="J58" s="11">
        <f>+J59+J60</f>
        <v>0</v>
      </c>
      <c r="K58" s="11">
        <f>F58-I58-J58</f>
        <v>3684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232000</v>
      </c>
      <c r="E59" s="11">
        <v>302000</v>
      </c>
      <c r="F59" s="11">
        <f>G59+H59</f>
        <v>301210</v>
      </c>
      <c r="G59" s="11">
        <v>3969</v>
      </c>
      <c r="H59" s="11">
        <v>297241</v>
      </c>
      <c r="I59" s="11">
        <v>297526</v>
      </c>
      <c r="J59" s="11">
        <v>0</v>
      </c>
      <c r="K59" s="11">
        <f>F59-I59-J59</f>
        <v>3684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110000</v>
      </c>
      <c r="E60" s="11">
        <v>140000</v>
      </c>
      <c r="F60" s="11">
        <f>G60+H60</f>
        <v>117894</v>
      </c>
      <c r="G60" s="11">
        <v>0</v>
      </c>
      <c r="H60" s="11">
        <v>117894</v>
      </c>
      <c r="I60" s="11">
        <v>117894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D62+D63+D64</f>
        <v>0</v>
      </c>
      <c r="E61" s="11">
        <f>E62+E63+E64</f>
        <v>20000</v>
      </c>
      <c r="F61" s="11">
        <f>G61+H61</f>
        <v>20000</v>
      </c>
      <c r="G61" s="11">
        <f>G62+G63+G64</f>
        <v>0</v>
      </c>
      <c r="H61" s="11">
        <f>H62+H63+H64</f>
        <v>20000</v>
      </c>
      <c r="I61" s="11">
        <f>I62+I63+I64</f>
        <v>20000</v>
      </c>
      <c r="J61" s="11">
        <f>J62+J63+J64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20000</v>
      </c>
      <c r="F62" s="11">
        <f>G62+H62</f>
        <v>20000</v>
      </c>
      <c r="G62" s="11">
        <v>0</v>
      </c>
      <c r="H62" s="11">
        <v>20000</v>
      </c>
      <c r="I62" s="11">
        <v>20000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-2719000</v>
      </c>
      <c r="E63" s="11">
        <v>-2662000</v>
      </c>
      <c r="F63" s="11">
        <f>G63+H63</f>
        <v>-2418439</v>
      </c>
      <c r="G63" s="11">
        <v>0</v>
      </c>
      <c r="H63" s="11">
        <v>-2418439</v>
      </c>
      <c r="I63" s="11">
        <v>-2418439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2719000</v>
      </c>
      <c r="E64" s="11">
        <v>2662000</v>
      </c>
      <c r="F64" s="11">
        <f>G64+H64</f>
        <v>2418439</v>
      </c>
      <c r="G64" s="11">
        <v>0</v>
      </c>
      <c r="H64" s="11">
        <v>2418439</v>
      </c>
      <c r="I64" s="11">
        <v>2418439</v>
      </c>
      <c r="J64" s="11">
        <v>0</v>
      </c>
      <c r="K64" s="11">
        <f>F64-I64-J64</f>
        <v>0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182500</v>
      </c>
      <c r="E65" s="11">
        <f>E66</f>
        <v>182500</v>
      </c>
      <c r="F65" s="11">
        <f>G65+H65</f>
        <v>0</v>
      </c>
      <c r="G65" s="11">
        <f>G66</f>
        <v>0</v>
      </c>
      <c r="H65" s="11">
        <f>H66</f>
        <v>0</v>
      </c>
      <c r="I65" s="11">
        <f>I66</f>
        <v>0</v>
      </c>
      <c r="J65" s="11">
        <f>J66</f>
        <v>0</v>
      </c>
      <c r="K65" s="11">
        <f>F65-I65-J65</f>
        <v>0</v>
      </c>
    </row>
    <row r="66" spans="1:11" s="6" customFormat="1" ht="43.5" x14ac:dyDescent="0.25">
      <c r="A66" s="10" t="s">
        <v>184</v>
      </c>
      <c r="B66" s="10" t="s">
        <v>185</v>
      </c>
      <c r="C66" s="10" t="s">
        <v>186</v>
      </c>
      <c r="D66" s="11">
        <f>+D67</f>
        <v>182500</v>
      </c>
      <c r="E66" s="11">
        <f>+E67</f>
        <v>182500</v>
      </c>
      <c r="F66" s="11">
        <f>G66+H66</f>
        <v>0</v>
      </c>
      <c r="G66" s="11">
        <f>+G67</f>
        <v>0</v>
      </c>
      <c r="H66" s="11">
        <f>+H67</f>
        <v>0</v>
      </c>
      <c r="I66" s="11">
        <f>+I67</f>
        <v>0</v>
      </c>
      <c r="J66" s="11">
        <f>+J67</f>
        <v>0</v>
      </c>
      <c r="K66" s="11">
        <f>F66-I66-J66</f>
        <v>0</v>
      </c>
    </row>
    <row r="67" spans="1:11" s="6" customFormat="1" ht="33" x14ac:dyDescent="0.25">
      <c r="A67" s="10" t="s">
        <v>187</v>
      </c>
      <c r="B67" s="10" t="s">
        <v>188</v>
      </c>
      <c r="C67" s="10" t="s">
        <v>189</v>
      </c>
      <c r="D67" s="11">
        <v>182500</v>
      </c>
      <c r="E67" s="11">
        <v>182500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1" s="6" customFormat="1" x14ac:dyDescent="0.25">
      <c r="A68" s="10" t="s">
        <v>190</v>
      </c>
      <c r="B68" s="10" t="s">
        <v>191</v>
      </c>
      <c r="C68" s="10" t="s">
        <v>192</v>
      </c>
      <c r="D68" s="11">
        <f>D69</f>
        <v>1701000</v>
      </c>
      <c r="E68" s="11">
        <f>E69</f>
        <v>4713550</v>
      </c>
      <c r="F68" s="11">
        <f>G68+H68</f>
        <v>3295915</v>
      </c>
      <c r="G68" s="11">
        <f>G69</f>
        <v>0</v>
      </c>
      <c r="H68" s="11">
        <f>H69</f>
        <v>3295915</v>
      </c>
      <c r="I68" s="11">
        <f>I69</f>
        <v>3295915</v>
      </c>
      <c r="J68" s="11">
        <f>J69</f>
        <v>0</v>
      </c>
      <c r="K68" s="11">
        <f>F68-I68-J68</f>
        <v>0</v>
      </c>
    </row>
    <row r="69" spans="1:11" s="6" customFormat="1" ht="22.5" x14ac:dyDescent="0.25">
      <c r="A69" s="10" t="s">
        <v>193</v>
      </c>
      <c r="B69" s="10" t="s">
        <v>194</v>
      </c>
      <c r="C69" s="10" t="s">
        <v>195</v>
      </c>
      <c r="D69" s="11">
        <f>D70+D76</f>
        <v>1701000</v>
      </c>
      <c r="E69" s="11">
        <f>E70+E76</f>
        <v>4713550</v>
      </c>
      <c r="F69" s="11">
        <f>G69+H69</f>
        <v>3295915</v>
      </c>
      <c r="G69" s="11">
        <f>G70+G76</f>
        <v>0</v>
      </c>
      <c r="H69" s="11">
        <f>H70+H76</f>
        <v>3295915</v>
      </c>
      <c r="I69" s="11">
        <f>I70+I76</f>
        <v>3295915</v>
      </c>
      <c r="J69" s="11">
        <f>J70+J76</f>
        <v>0</v>
      </c>
      <c r="K69" s="11">
        <f>F69-I69-J69</f>
        <v>0</v>
      </c>
    </row>
    <row r="70" spans="1:11" s="6" customFormat="1" ht="96" x14ac:dyDescent="0.25">
      <c r="A70" s="10" t="s">
        <v>196</v>
      </c>
      <c r="B70" s="10" t="s">
        <v>197</v>
      </c>
      <c r="C70" s="10" t="s">
        <v>198</v>
      </c>
      <c r="D70" s="11">
        <f>+D71+D72+D73+D74+D75</f>
        <v>1701000</v>
      </c>
      <c r="E70" s="11">
        <f>+E71+E72+E73+E74+E75</f>
        <v>3994374</v>
      </c>
      <c r="F70" s="11">
        <f>G70+H70</f>
        <v>2576740</v>
      </c>
      <c r="G70" s="11">
        <f>+G71+G72+G73+G74+G75</f>
        <v>0</v>
      </c>
      <c r="H70" s="11">
        <f>+H71+H72+H73+H74+H75</f>
        <v>2576740</v>
      </c>
      <c r="I70" s="11">
        <f>+I71+I72+I73+I74+I75</f>
        <v>2576740</v>
      </c>
      <c r="J70" s="11">
        <f>+J71+J72+J73+J74+J75</f>
        <v>0</v>
      </c>
      <c r="K70" s="11">
        <f>F70-I70-J70</f>
        <v>0</v>
      </c>
    </row>
    <row r="71" spans="1:11" s="6" customFormat="1" ht="33" x14ac:dyDescent="0.25">
      <c r="A71" s="10" t="s">
        <v>199</v>
      </c>
      <c r="B71" s="10" t="s">
        <v>200</v>
      </c>
      <c r="C71" s="10" t="s">
        <v>201</v>
      </c>
      <c r="D71" s="11">
        <v>120000</v>
      </c>
      <c r="E71" s="11">
        <v>120000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1" s="6" customFormat="1" ht="43.5" x14ac:dyDescent="0.25">
      <c r="A72" s="10" t="s">
        <v>202</v>
      </c>
      <c r="B72" s="10" t="s">
        <v>203</v>
      </c>
      <c r="C72" s="10" t="s">
        <v>204</v>
      </c>
      <c r="D72" s="11">
        <v>160000</v>
      </c>
      <c r="E72" s="11">
        <v>560000</v>
      </c>
      <c r="F72" s="11">
        <f>G72+H72</f>
        <v>514368</v>
      </c>
      <c r="G72" s="11">
        <v>0</v>
      </c>
      <c r="H72" s="11">
        <v>514368</v>
      </c>
      <c r="I72" s="11">
        <v>514368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205</v>
      </c>
      <c r="B73" s="10" t="s">
        <v>206</v>
      </c>
      <c r="C73" s="10" t="s">
        <v>207</v>
      </c>
      <c r="D73" s="11">
        <v>85000</v>
      </c>
      <c r="E73" s="11">
        <v>85000</v>
      </c>
      <c r="F73" s="11">
        <f>G73+H73</f>
        <v>80415</v>
      </c>
      <c r="G73" s="11">
        <v>0</v>
      </c>
      <c r="H73" s="11">
        <v>80415</v>
      </c>
      <c r="I73" s="11">
        <v>80415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72000</v>
      </c>
      <c r="E74" s="11">
        <v>653000</v>
      </c>
      <c r="F74" s="11">
        <f>G74+H74</f>
        <v>651539</v>
      </c>
      <c r="G74" s="11">
        <v>0</v>
      </c>
      <c r="H74" s="11">
        <v>651539</v>
      </c>
      <c r="I74" s="11">
        <v>651539</v>
      </c>
      <c r="J74" s="11">
        <v>0</v>
      </c>
      <c r="K74" s="11">
        <f>F74-I74-J74</f>
        <v>0</v>
      </c>
    </row>
    <row r="75" spans="1:11" s="6" customFormat="1" ht="33" x14ac:dyDescent="0.25">
      <c r="A75" s="10" t="s">
        <v>211</v>
      </c>
      <c r="B75" s="10" t="s">
        <v>212</v>
      </c>
      <c r="C75" s="10" t="s">
        <v>213</v>
      </c>
      <c r="D75" s="11">
        <v>1264000</v>
      </c>
      <c r="E75" s="11">
        <v>2576374</v>
      </c>
      <c r="F75" s="11">
        <f>G75+H75</f>
        <v>1330418</v>
      </c>
      <c r="G75" s="11">
        <v>0</v>
      </c>
      <c r="H75" s="11">
        <v>1330418</v>
      </c>
      <c r="I75" s="11">
        <v>1330418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+D77+D78</f>
        <v>0</v>
      </c>
      <c r="E76" s="11">
        <f>+E77+E78</f>
        <v>719176</v>
      </c>
      <c r="F76" s="11">
        <f>G76+H76</f>
        <v>719175</v>
      </c>
      <c r="G76" s="11">
        <f>+G77+G78</f>
        <v>0</v>
      </c>
      <c r="H76" s="11">
        <f>+H77+H78</f>
        <v>719175</v>
      </c>
      <c r="I76" s="11">
        <f>+I77+I78</f>
        <v>719175</v>
      </c>
      <c r="J76" s="11">
        <f>+J77+J78</f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696950</v>
      </c>
      <c r="F77" s="11">
        <f>G77+H77</f>
        <v>696950</v>
      </c>
      <c r="G77" s="11">
        <v>0</v>
      </c>
      <c r="H77" s="11">
        <v>696950</v>
      </c>
      <c r="I77" s="11">
        <v>696950</v>
      </c>
      <c r="J77" s="11">
        <v>0</v>
      </c>
      <c r="K77" s="11">
        <f>F77-I77-J77</f>
        <v>0</v>
      </c>
    </row>
    <row r="78" spans="1:11" s="6" customFormat="1" ht="22.5" x14ac:dyDescent="0.25">
      <c r="A78" s="10" t="s">
        <v>220</v>
      </c>
      <c r="B78" s="10" t="s">
        <v>221</v>
      </c>
      <c r="C78" s="10" t="s">
        <v>222</v>
      </c>
      <c r="D78" s="11">
        <f>D79+D80</f>
        <v>0</v>
      </c>
      <c r="E78" s="11">
        <f>E79+E80</f>
        <v>22226</v>
      </c>
      <c r="F78" s="11">
        <f>G78+H78</f>
        <v>22225</v>
      </c>
      <c r="G78" s="11">
        <f>G79+G80</f>
        <v>0</v>
      </c>
      <c r="H78" s="11">
        <f>H79+H80</f>
        <v>22225</v>
      </c>
      <c r="I78" s="11">
        <f>I79+I80</f>
        <v>22225</v>
      </c>
      <c r="J78" s="11">
        <f>J79+J80</f>
        <v>0</v>
      </c>
      <c r="K78" s="11">
        <f>F78-I78-J78</f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v>0</v>
      </c>
      <c r="E79" s="11">
        <v>18677</v>
      </c>
      <c r="F79" s="11">
        <f>G79+H79</f>
        <v>18676</v>
      </c>
      <c r="G79" s="11">
        <v>0</v>
      </c>
      <c r="H79" s="11">
        <v>18676</v>
      </c>
      <c r="I79" s="11">
        <v>18676</v>
      </c>
      <c r="J79" s="11">
        <v>0</v>
      </c>
      <c r="K79" s="11">
        <f>F79-I79-J79</f>
        <v>0</v>
      </c>
    </row>
    <row r="80" spans="1:11" s="6" customFormat="1" x14ac:dyDescent="0.25">
      <c r="A80" s="10" t="s">
        <v>226</v>
      </c>
      <c r="B80" s="10" t="s">
        <v>227</v>
      </c>
      <c r="C80" s="10" t="s">
        <v>228</v>
      </c>
      <c r="D80" s="11">
        <v>0</v>
      </c>
      <c r="E80" s="11">
        <v>3549</v>
      </c>
      <c r="F80" s="11">
        <f>G80+H80</f>
        <v>3549</v>
      </c>
      <c r="G80" s="11">
        <v>0</v>
      </c>
      <c r="H80" s="11">
        <v>3549</v>
      </c>
      <c r="I80" s="11">
        <v>3549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229</v>
      </c>
      <c r="B82" s="13"/>
      <c r="C82" s="13"/>
      <c r="D82" s="13"/>
      <c r="E82" s="13" t="s">
        <v>231</v>
      </c>
      <c r="F82" s="13"/>
      <c r="G82" s="13"/>
      <c r="H82" s="13"/>
      <c r="I82" s="13" t="s">
        <v>233</v>
      </c>
      <c r="J82" s="13"/>
      <c r="K82" s="13"/>
      <c r="L82" s="13"/>
    </row>
    <row r="83" spans="1:12" x14ac:dyDescent="0.25">
      <c r="A83" s="3" t="s">
        <v>230</v>
      </c>
      <c r="B83" s="3"/>
      <c r="C83" s="3"/>
      <c r="D83" s="3"/>
      <c r="E83" s="3" t="s">
        <v>232</v>
      </c>
      <c r="F83" s="3"/>
      <c r="G83" s="3"/>
      <c r="H83" s="3"/>
      <c r="I83" s="3"/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2">
    <mergeCell ref="A82:D82"/>
    <mergeCell ref="A83:D83"/>
    <mergeCell ref="E82:H82"/>
    <mergeCell ref="E83:H83"/>
    <mergeCell ref="I82:L82"/>
    <mergeCell ref="I83:L8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1F2D-F1A7-4DD0-A5DB-7460CACC54C8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D12+D63</f>
        <v>11195000</v>
      </c>
      <c r="E11" s="11">
        <f>E12+E63</f>
        <v>13362000</v>
      </c>
      <c r="F11" s="11">
        <f>G11+H11</f>
        <v>17156806</v>
      </c>
      <c r="G11" s="11">
        <f>G12+G63</f>
        <v>4277974</v>
      </c>
      <c r="H11" s="11">
        <f>H12+H63</f>
        <v>12878832</v>
      </c>
      <c r="I11" s="11">
        <f>I12+I63</f>
        <v>12661216</v>
      </c>
      <c r="J11" s="11">
        <f>J12+J63</f>
        <v>0</v>
      </c>
      <c r="K11" s="11">
        <f>F11-I11-J11</f>
        <v>4495590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10950000</v>
      </c>
      <c r="E12" s="11">
        <f>E13+E45</f>
        <v>12717000</v>
      </c>
      <c r="F12" s="11">
        <f>G12+H12</f>
        <v>16562023</v>
      </c>
      <c r="G12" s="11">
        <f>G13+G45</f>
        <v>4277974</v>
      </c>
      <c r="H12" s="11">
        <f>H13+H45</f>
        <v>12284049</v>
      </c>
      <c r="I12" s="11">
        <f>I13+I45</f>
        <v>12066433</v>
      </c>
      <c r="J12" s="11">
        <f>J13+J45</f>
        <v>0</v>
      </c>
      <c r="K12" s="11">
        <f>F12-I12-J12</f>
        <v>4495590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12932000</v>
      </c>
      <c r="E13" s="11">
        <f>E14+E22+E32+E42</f>
        <v>14195000</v>
      </c>
      <c r="F13" s="11">
        <f>G13+H13</f>
        <v>16103342</v>
      </c>
      <c r="G13" s="11">
        <f>G14+G22+G32+G42</f>
        <v>2627636</v>
      </c>
      <c r="H13" s="11">
        <f>H14+H22+H32+H42</f>
        <v>13475706</v>
      </c>
      <c r="I13" s="11">
        <f>I14+I22+I32+I42</f>
        <v>13410881</v>
      </c>
      <c r="J13" s="11">
        <f>J14+J22+J32+J42</f>
        <v>0</v>
      </c>
      <c r="K13" s="11">
        <f>F13-I13-J13</f>
        <v>2692461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3959000</v>
      </c>
      <c r="E14" s="11">
        <f>+E15</f>
        <v>4382000</v>
      </c>
      <c r="F14" s="11">
        <f>G14+H14</f>
        <v>4207268</v>
      </c>
      <c r="G14" s="11">
        <f>+G15</f>
        <v>0</v>
      </c>
      <c r="H14" s="11">
        <f>+H15</f>
        <v>4207268</v>
      </c>
      <c r="I14" s="11">
        <f>+I15</f>
        <v>4207268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236</v>
      </c>
      <c r="B15" s="10" t="s">
        <v>35</v>
      </c>
      <c r="C15" s="10" t="s">
        <v>36</v>
      </c>
      <c r="D15" s="11">
        <f>D16+D18</f>
        <v>3959000</v>
      </c>
      <c r="E15" s="11">
        <f>E16+E18</f>
        <v>4382000</v>
      </c>
      <c r="F15" s="11">
        <f>G15+H15</f>
        <v>4207268</v>
      </c>
      <c r="G15" s="11">
        <f>G16+G18</f>
        <v>0</v>
      </c>
      <c r="H15" s="11">
        <f>H16+H18</f>
        <v>4207268</v>
      </c>
      <c r="I15" s="11">
        <f>I16+I18</f>
        <v>4207268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20000</v>
      </c>
      <c r="E16" s="11">
        <f>+E17</f>
        <v>52000</v>
      </c>
      <c r="F16" s="11">
        <f>G16+H16</f>
        <v>42299</v>
      </c>
      <c r="G16" s="11">
        <f>+G17</f>
        <v>0</v>
      </c>
      <c r="H16" s="11">
        <f>+H17</f>
        <v>42299</v>
      </c>
      <c r="I16" s="11">
        <f>+I17</f>
        <v>42299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237</v>
      </c>
      <c r="B17" s="10" t="s">
        <v>41</v>
      </c>
      <c r="C17" s="10" t="s">
        <v>42</v>
      </c>
      <c r="D17" s="11">
        <v>20000</v>
      </c>
      <c r="E17" s="11">
        <v>52000</v>
      </c>
      <c r="F17" s="11">
        <f>G17+H17</f>
        <v>42299</v>
      </c>
      <c r="G17" s="11">
        <v>0</v>
      </c>
      <c r="H17" s="11">
        <v>42299</v>
      </c>
      <c r="I17" s="11">
        <v>42299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3939000</v>
      </c>
      <c r="E18" s="11">
        <f>E19+E20+E21</f>
        <v>4330000</v>
      </c>
      <c r="F18" s="11">
        <f>G18+H18</f>
        <v>4164969</v>
      </c>
      <c r="G18" s="11">
        <f>G19+G20+G21</f>
        <v>0</v>
      </c>
      <c r="H18" s="11">
        <f>H19+H20+H21</f>
        <v>4164969</v>
      </c>
      <c r="I18" s="11">
        <f>I19+I20+I21</f>
        <v>4164969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2511000</v>
      </c>
      <c r="E19" s="11">
        <v>2051000</v>
      </c>
      <c r="F19" s="11">
        <f>G19+H19</f>
        <v>2030015</v>
      </c>
      <c r="G19" s="11">
        <v>0</v>
      </c>
      <c r="H19" s="11">
        <v>2030015</v>
      </c>
      <c r="I19" s="11">
        <v>2030015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1428000</v>
      </c>
      <c r="E20" s="11">
        <v>1717000</v>
      </c>
      <c r="F20" s="11">
        <f>G20+H20</f>
        <v>1580520</v>
      </c>
      <c r="G20" s="11">
        <v>0</v>
      </c>
      <c r="H20" s="11">
        <v>1580520</v>
      </c>
      <c r="I20" s="11">
        <v>1580520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562000</v>
      </c>
      <c r="F21" s="11">
        <f>G21+H21</f>
        <v>554434</v>
      </c>
      <c r="G21" s="11">
        <v>0</v>
      </c>
      <c r="H21" s="11">
        <v>554434</v>
      </c>
      <c r="I21" s="11">
        <v>554434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238</v>
      </c>
      <c r="B22" s="10" t="s">
        <v>56</v>
      </c>
      <c r="C22" s="10" t="s">
        <v>57</v>
      </c>
      <c r="D22" s="11">
        <f>D23</f>
        <v>1199000</v>
      </c>
      <c r="E22" s="11">
        <f>E23</f>
        <v>1562000</v>
      </c>
      <c r="F22" s="11">
        <f>G22+H22</f>
        <v>3553779</v>
      </c>
      <c r="G22" s="11">
        <f>G23</f>
        <v>2070526</v>
      </c>
      <c r="H22" s="11">
        <f>H23</f>
        <v>1483253</v>
      </c>
      <c r="I22" s="11">
        <f>I23</f>
        <v>1467282</v>
      </c>
      <c r="J22" s="11">
        <f>J23</f>
        <v>0</v>
      </c>
      <c r="K22" s="11">
        <f>F22-I22-J22</f>
        <v>2086497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1199000</v>
      </c>
      <c r="E23" s="11">
        <f>E24+E27+E31</f>
        <v>1562000</v>
      </c>
      <c r="F23" s="11">
        <f>G23+H23</f>
        <v>3553779</v>
      </c>
      <c r="G23" s="11">
        <f>G24+G27+G31</f>
        <v>2070526</v>
      </c>
      <c r="H23" s="11">
        <f>H24+H27+H31</f>
        <v>1483253</v>
      </c>
      <c r="I23" s="11">
        <f>I24+I27+I31</f>
        <v>1467282</v>
      </c>
      <c r="J23" s="11">
        <f>J24+J27+J31</f>
        <v>0</v>
      </c>
      <c r="K23" s="11">
        <f>F23-I23-J23</f>
        <v>2086497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654000</v>
      </c>
      <c r="E24" s="11">
        <f>E25+E26</f>
        <v>817000</v>
      </c>
      <c r="F24" s="11">
        <f>G24+H24</f>
        <v>1222407</v>
      </c>
      <c r="G24" s="11">
        <f>G25+G26</f>
        <v>411326</v>
      </c>
      <c r="H24" s="11">
        <f>H25+H26</f>
        <v>811081</v>
      </c>
      <c r="I24" s="11">
        <f>I25+I26</f>
        <v>801894</v>
      </c>
      <c r="J24" s="11">
        <f>J25+J26</f>
        <v>0</v>
      </c>
      <c r="K24" s="11">
        <f>F24-I24-J24</f>
        <v>420513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86000</v>
      </c>
      <c r="E25" s="11">
        <v>99000</v>
      </c>
      <c r="F25" s="11">
        <f>G25+H25</f>
        <v>193495</v>
      </c>
      <c r="G25" s="11">
        <v>95657</v>
      </c>
      <c r="H25" s="11">
        <v>97838</v>
      </c>
      <c r="I25" s="11">
        <v>101953</v>
      </c>
      <c r="J25" s="11">
        <v>0</v>
      </c>
      <c r="K25" s="11">
        <f>F25-I25-J25</f>
        <v>91542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568000</v>
      </c>
      <c r="E26" s="11">
        <v>718000</v>
      </c>
      <c r="F26" s="11">
        <f>G26+H26</f>
        <v>1028912</v>
      </c>
      <c r="G26" s="11">
        <v>315669</v>
      </c>
      <c r="H26" s="11">
        <v>713243</v>
      </c>
      <c r="I26" s="11">
        <v>699941</v>
      </c>
      <c r="J26" s="11">
        <v>0</v>
      </c>
      <c r="K26" s="11">
        <f>F26-I26-J26</f>
        <v>328971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522000</v>
      </c>
      <c r="E27" s="11">
        <f>E28+E29+E30</f>
        <v>644000</v>
      </c>
      <c r="F27" s="11">
        <f>G27+H27</f>
        <v>2263529</v>
      </c>
      <c r="G27" s="11">
        <f>G28+G29+G30</f>
        <v>1636570</v>
      </c>
      <c r="H27" s="11">
        <f>H28+H29+H30</f>
        <v>626959</v>
      </c>
      <c r="I27" s="11">
        <f>I28+I29+I30</f>
        <v>602452</v>
      </c>
      <c r="J27" s="11">
        <f>J28+J29+J30</f>
        <v>0</v>
      </c>
      <c r="K27" s="11">
        <f>F27-I27-J27</f>
        <v>1661077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115000</v>
      </c>
      <c r="E28" s="11">
        <v>127000</v>
      </c>
      <c r="F28" s="11">
        <f>G28+H28</f>
        <v>377632</v>
      </c>
      <c r="G28" s="11">
        <v>255956</v>
      </c>
      <c r="H28" s="11">
        <v>121676</v>
      </c>
      <c r="I28" s="11">
        <v>128808</v>
      </c>
      <c r="J28" s="11">
        <v>0</v>
      </c>
      <c r="K28" s="11">
        <f>F28-I28-J28</f>
        <v>248824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28000</v>
      </c>
      <c r="E29" s="11">
        <v>53000</v>
      </c>
      <c r="F29" s="11">
        <f>G29+H29</f>
        <v>126786</v>
      </c>
      <c r="G29" s="11">
        <v>75358</v>
      </c>
      <c r="H29" s="11">
        <v>51428</v>
      </c>
      <c r="I29" s="11">
        <v>47654</v>
      </c>
      <c r="J29" s="11">
        <v>0</v>
      </c>
      <c r="K29" s="11">
        <f>F29-I29-J29</f>
        <v>79132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379000</v>
      </c>
      <c r="E30" s="11">
        <v>464000</v>
      </c>
      <c r="F30" s="11">
        <f>G30+H30</f>
        <v>1759111</v>
      </c>
      <c r="G30" s="11">
        <v>1305256</v>
      </c>
      <c r="H30" s="11">
        <v>453855</v>
      </c>
      <c r="I30" s="11">
        <v>425990</v>
      </c>
      <c r="J30" s="11">
        <v>0</v>
      </c>
      <c r="K30" s="11">
        <f>F30-I30-J30</f>
        <v>1333121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23000</v>
      </c>
      <c r="E31" s="11">
        <v>101000</v>
      </c>
      <c r="F31" s="11">
        <f>G31+H31</f>
        <v>67843</v>
      </c>
      <c r="G31" s="11">
        <v>22630</v>
      </c>
      <c r="H31" s="11">
        <v>45213</v>
      </c>
      <c r="I31" s="11">
        <v>62936</v>
      </c>
      <c r="J31" s="11">
        <v>0</v>
      </c>
      <c r="K31" s="11">
        <f>F31-I31-J31</f>
        <v>4907</v>
      </c>
    </row>
    <row r="32" spans="1:11" s="6" customFormat="1" ht="22.5" x14ac:dyDescent="0.25">
      <c r="A32" s="10" t="s">
        <v>239</v>
      </c>
      <c r="B32" s="10" t="s">
        <v>86</v>
      </c>
      <c r="C32" s="10" t="s">
        <v>87</v>
      </c>
      <c r="D32" s="11">
        <f>D33+D37</f>
        <v>7686000</v>
      </c>
      <c r="E32" s="11">
        <f>E33+E37</f>
        <v>8163000</v>
      </c>
      <c r="F32" s="11">
        <f>G32+H32</f>
        <v>8254065</v>
      </c>
      <c r="G32" s="11">
        <f>G33+G37</f>
        <v>538762</v>
      </c>
      <c r="H32" s="11">
        <f>H33+H37</f>
        <v>7715303</v>
      </c>
      <c r="I32" s="11">
        <f>I33+I37</f>
        <v>7663420</v>
      </c>
      <c r="J32" s="11">
        <f>J33+J37</f>
        <v>0</v>
      </c>
      <c r="K32" s="11">
        <f>F32-I32-J32</f>
        <v>590645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7138000</v>
      </c>
      <c r="E33" s="11">
        <f>+E34+E35+E36</f>
        <v>7318000</v>
      </c>
      <c r="F33" s="11">
        <f>G33+H33</f>
        <v>6933696</v>
      </c>
      <c r="G33" s="11">
        <f>+G34+G35+G36</f>
        <v>0</v>
      </c>
      <c r="H33" s="11">
        <f>+H34+H35+H36</f>
        <v>6933696</v>
      </c>
      <c r="I33" s="11">
        <f>+I34+I35+I36</f>
        <v>6933696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240</v>
      </c>
      <c r="B34" s="10" t="s">
        <v>92</v>
      </c>
      <c r="C34" s="10" t="s">
        <v>93</v>
      </c>
      <c r="D34" s="11">
        <v>6545000</v>
      </c>
      <c r="E34" s="11">
        <v>6554000</v>
      </c>
      <c r="F34" s="11">
        <f>G34+H34</f>
        <v>6169696</v>
      </c>
      <c r="G34" s="11">
        <v>0</v>
      </c>
      <c r="H34" s="11">
        <v>6169696</v>
      </c>
      <c r="I34" s="11">
        <v>6169696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241</v>
      </c>
      <c r="B35" s="10" t="s">
        <v>95</v>
      </c>
      <c r="C35" s="10" t="s">
        <v>96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553000</v>
      </c>
      <c r="E36" s="11">
        <v>724000</v>
      </c>
      <c r="F36" s="11">
        <f>G36+H36</f>
        <v>724000</v>
      </c>
      <c r="G36" s="11">
        <v>0</v>
      </c>
      <c r="H36" s="11">
        <v>724000</v>
      </c>
      <c r="I36" s="11">
        <v>724000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242</v>
      </c>
      <c r="B37" s="10" t="s">
        <v>101</v>
      </c>
      <c r="C37" s="10" t="s">
        <v>102</v>
      </c>
      <c r="D37" s="11">
        <f>D38+D41</f>
        <v>548000</v>
      </c>
      <c r="E37" s="11">
        <f>E38+E41</f>
        <v>845000</v>
      </c>
      <c r="F37" s="11">
        <f>G37+H37</f>
        <v>1320369</v>
      </c>
      <c r="G37" s="11">
        <f>G38+G41</f>
        <v>538762</v>
      </c>
      <c r="H37" s="11">
        <f>H38+H41</f>
        <v>781607</v>
      </c>
      <c r="I37" s="11">
        <f>I38+I41</f>
        <v>729724</v>
      </c>
      <c r="J37" s="11">
        <f>J38+J41</f>
        <v>0</v>
      </c>
      <c r="K37" s="11">
        <f>F37-I37-J37</f>
        <v>590645</v>
      </c>
    </row>
    <row r="38" spans="1:11" s="6" customFormat="1" ht="22.5" x14ac:dyDescent="0.25">
      <c r="A38" s="10" t="s">
        <v>243</v>
      </c>
      <c r="B38" s="10" t="s">
        <v>104</v>
      </c>
      <c r="C38" s="10" t="s">
        <v>105</v>
      </c>
      <c r="D38" s="11">
        <f>D39+D40</f>
        <v>497000</v>
      </c>
      <c r="E38" s="11">
        <f>E39+E40</f>
        <v>777000</v>
      </c>
      <c r="F38" s="11">
        <f>G38+H38</f>
        <v>1243144</v>
      </c>
      <c r="G38" s="11">
        <f>G39+G40</f>
        <v>538762</v>
      </c>
      <c r="H38" s="11">
        <f>H39+H40</f>
        <v>704382</v>
      </c>
      <c r="I38" s="11">
        <f>I39+I40</f>
        <v>652499</v>
      </c>
      <c r="J38" s="11">
        <f>J39+J40</f>
        <v>0</v>
      </c>
      <c r="K38" s="11">
        <f>F38-I38-J38</f>
        <v>590645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196000</v>
      </c>
      <c r="E39" s="11">
        <v>316000</v>
      </c>
      <c r="F39" s="11">
        <f>G39+H39</f>
        <v>785687</v>
      </c>
      <c r="G39" s="11">
        <v>457237</v>
      </c>
      <c r="H39" s="11">
        <v>328450</v>
      </c>
      <c r="I39" s="11">
        <v>297392</v>
      </c>
      <c r="J39" s="11">
        <v>0</v>
      </c>
      <c r="K39" s="11">
        <f>F39-I39-J39</f>
        <v>488295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301000</v>
      </c>
      <c r="E40" s="11">
        <v>461000</v>
      </c>
      <c r="F40" s="11">
        <f>G40+H40</f>
        <v>457457</v>
      </c>
      <c r="G40" s="11">
        <v>81525</v>
      </c>
      <c r="H40" s="11">
        <v>375932</v>
      </c>
      <c r="I40" s="11">
        <v>355107</v>
      </c>
      <c r="J40" s="11">
        <v>0</v>
      </c>
      <c r="K40" s="11">
        <f>F40-I40-J40</f>
        <v>102350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51000</v>
      </c>
      <c r="E41" s="11">
        <v>68000</v>
      </c>
      <c r="F41" s="11">
        <f>G41+H41</f>
        <v>77225</v>
      </c>
      <c r="G41" s="11">
        <v>0</v>
      </c>
      <c r="H41" s="11">
        <v>77225</v>
      </c>
      <c r="I41" s="11">
        <v>77225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88000</v>
      </c>
      <c r="E42" s="11">
        <f>E43</f>
        <v>88000</v>
      </c>
      <c r="F42" s="11">
        <f>G42+H42</f>
        <v>88230</v>
      </c>
      <c r="G42" s="11">
        <f>G43</f>
        <v>18348</v>
      </c>
      <c r="H42" s="11">
        <f>H43</f>
        <v>69882</v>
      </c>
      <c r="I42" s="11">
        <f>I43</f>
        <v>72911</v>
      </c>
      <c r="J42" s="11">
        <f>J43</f>
        <v>0</v>
      </c>
      <c r="K42" s="11">
        <f>F42-I42-J42</f>
        <v>15319</v>
      </c>
    </row>
    <row r="43" spans="1:11" s="6" customFormat="1" x14ac:dyDescent="0.25">
      <c r="A43" s="10" t="s">
        <v>244</v>
      </c>
      <c r="B43" s="10" t="s">
        <v>119</v>
      </c>
      <c r="C43" s="10" t="s">
        <v>120</v>
      </c>
      <c r="D43" s="11">
        <f>D44</f>
        <v>88000</v>
      </c>
      <c r="E43" s="11">
        <f>E44</f>
        <v>88000</v>
      </c>
      <c r="F43" s="11">
        <f>G43+H43</f>
        <v>88230</v>
      </c>
      <c r="G43" s="11">
        <f>G44</f>
        <v>18348</v>
      </c>
      <c r="H43" s="11">
        <f>H44</f>
        <v>69882</v>
      </c>
      <c r="I43" s="11">
        <f>I44</f>
        <v>72911</v>
      </c>
      <c r="J43" s="11">
        <f>J44</f>
        <v>0</v>
      </c>
      <c r="K43" s="11">
        <f>F43-I43-J43</f>
        <v>15319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88000</v>
      </c>
      <c r="E44" s="11">
        <v>88000</v>
      </c>
      <c r="F44" s="11">
        <f>G44+H44</f>
        <v>88230</v>
      </c>
      <c r="G44" s="11">
        <v>18348</v>
      </c>
      <c r="H44" s="11">
        <v>69882</v>
      </c>
      <c r="I44" s="11">
        <v>72911</v>
      </c>
      <c r="J44" s="11">
        <v>0</v>
      </c>
      <c r="K44" s="11">
        <f>F44-I44-J44</f>
        <v>15319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-1982000</v>
      </c>
      <c r="E45" s="11">
        <f>E46+E50</f>
        <v>-1478000</v>
      </c>
      <c r="F45" s="11">
        <f>G45+H45</f>
        <v>458681</v>
      </c>
      <c r="G45" s="11">
        <f>G46+G50</f>
        <v>1650338</v>
      </c>
      <c r="H45" s="11">
        <f>H46+H50</f>
        <v>-1191657</v>
      </c>
      <c r="I45" s="11">
        <f>I46+I50</f>
        <v>-1344448</v>
      </c>
      <c r="J45" s="11">
        <f>J46+J50</f>
        <v>0</v>
      </c>
      <c r="K45" s="11">
        <f>F45-I45-J45</f>
        <v>1803129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112000</v>
      </c>
      <c r="E46" s="11">
        <f>E47</f>
        <v>139000</v>
      </c>
      <c r="F46" s="11">
        <f>G46+H46</f>
        <v>210630</v>
      </c>
      <c r="G46" s="11">
        <f>G47</f>
        <v>69076</v>
      </c>
      <c r="H46" s="11">
        <f>H47</f>
        <v>141554</v>
      </c>
      <c r="I46" s="11">
        <f>I47</f>
        <v>142510</v>
      </c>
      <c r="J46" s="11">
        <f>J47</f>
        <v>0</v>
      </c>
      <c r="K46" s="11">
        <f>F46-I46-J46</f>
        <v>68120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112000</v>
      </c>
      <c r="E47" s="11">
        <f>+E48</f>
        <v>139000</v>
      </c>
      <c r="F47" s="11">
        <f>G47+H47</f>
        <v>210630</v>
      </c>
      <c r="G47" s="11">
        <f>+G48</f>
        <v>69076</v>
      </c>
      <c r="H47" s="11">
        <f>+H48</f>
        <v>141554</v>
      </c>
      <c r="I47" s="11">
        <f>+I48</f>
        <v>142510</v>
      </c>
      <c r="J47" s="11">
        <f>+J48</f>
        <v>0</v>
      </c>
      <c r="K47" s="11">
        <f>F47-I47-J47</f>
        <v>68120</v>
      </c>
    </row>
    <row r="48" spans="1:11" s="6" customFormat="1" x14ac:dyDescent="0.25">
      <c r="A48" s="10" t="s">
        <v>245</v>
      </c>
      <c r="B48" s="10" t="s">
        <v>134</v>
      </c>
      <c r="C48" s="10" t="s">
        <v>135</v>
      </c>
      <c r="D48" s="11">
        <f>+D49</f>
        <v>112000</v>
      </c>
      <c r="E48" s="11">
        <f>+E49</f>
        <v>139000</v>
      </c>
      <c r="F48" s="11">
        <f>G48+H48</f>
        <v>210630</v>
      </c>
      <c r="G48" s="11">
        <f>+G49</f>
        <v>69076</v>
      </c>
      <c r="H48" s="11">
        <f>+H49</f>
        <v>141554</v>
      </c>
      <c r="I48" s="11">
        <f>+I49</f>
        <v>142510</v>
      </c>
      <c r="J48" s="11">
        <f>+J49</f>
        <v>0</v>
      </c>
      <c r="K48" s="11">
        <f>F48-I48-J48</f>
        <v>68120</v>
      </c>
    </row>
    <row r="49" spans="1:11" s="6" customFormat="1" ht="22.5" x14ac:dyDescent="0.25">
      <c r="A49" s="10" t="s">
        <v>246</v>
      </c>
      <c r="B49" s="10" t="s">
        <v>137</v>
      </c>
      <c r="C49" s="10" t="s">
        <v>138</v>
      </c>
      <c r="D49" s="11">
        <v>112000</v>
      </c>
      <c r="E49" s="11">
        <v>139000</v>
      </c>
      <c r="F49" s="11">
        <f>G49+H49</f>
        <v>210630</v>
      </c>
      <c r="G49" s="11">
        <v>69076</v>
      </c>
      <c r="H49" s="11">
        <v>141554</v>
      </c>
      <c r="I49" s="11">
        <v>142510</v>
      </c>
      <c r="J49" s="11">
        <v>0</v>
      </c>
      <c r="K49" s="11">
        <f>F49-I49-J49</f>
        <v>68120</v>
      </c>
    </row>
    <row r="50" spans="1:11" s="6" customFormat="1" ht="22.5" x14ac:dyDescent="0.25">
      <c r="A50" s="10" t="s">
        <v>247</v>
      </c>
      <c r="B50" s="10" t="s">
        <v>140</v>
      </c>
      <c r="C50" s="10" t="s">
        <v>141</v>
      </c>
      <c r="D50" s="11">
        <f>D51+D54+D57+D60</f>
        <v>-2094000</v>
      </c>
      <c r="E50" s="11">
        <f>E51+E54+E57+E60</f>
        <v>-1617000</v>
      </c>
      <c r="F50" s="11">
        <f>G50+H50</f>
        <v>248051</v>
      </c>
      <c r="G50" s="11">
        <f>G51+G54+G57+G60</f>
        <v>1581262</v>
      </c>
      <c r="H50" s="11">
        <f>H51+H54+H57+H60</f>
        <v>-1333211</v>
      </c>
      <c r="I50" s="11">
        <f>I51+I54+I57+I60</f>
        <v>-1486958</v>
      </c>
      <c r="J50" s="11">
        <f>J51+J54+J57+J60</f>
        <v>0</v>
      </c>
      <c r="K50" s="11">
        <f>F50-I50-J50</f>
        <v>1735009</v>
      </c>
    </row>
    <row r="51" spans="1:11" s="6" customFormat="1" ht="43.5" x14ac:dyDescent="0.25">
      <c r="A51" s="10" t="s">
        <v>248</v>
      </c>
      <c r="B51" s="10" t="s">
        <v>143</v>
      </c>
      <c r="C51" s="10" t="s">
        <v>144</v>
      </c>
      <c r="D51" s="11">
        <f>D52+D53</f>
        <v>3000</v>
      </c>
      <c r="E51" s="11">
        <f>E52+E53</f>
        <v>3000</v>
      </c>
      <c r="F51" s="11">
        <f>G51+H51</f>
        <v>17088</v>
      </c>
      <c r="G51" s="11">
        <f>G52+G53</f>
        <v>17108</v>
      </c>
      <c r="H51" s="11">
        <f>H52+H53</f>
        <v>-20</v>
      </c>
      <c r="I51" s="11">
        <f>I52+I53</f>
        <v>1711</v>
      </c>
      <c r="J51" s="11">
        <f>J52+J53</f>
        <v>0</v>
      </c>
      <c r="K51" s="11">
        <f>F51-I51-J51</f>
        <v>15377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3000</v>
      </c>
      <c r="F52" s="11">
        <f>G52+H52</f>
        <v>16588</v>
      </c>
      <c r="G52" s="11">
        <v>16608</v>
      </c>
      <c r="H52" s="11">
        <v>-20</v>
      </c>
      <c r="I52" s="11">
        <v>1711</v>
      </c>
      <c r="J52" s="11">
        <v>0</v>
      </c>
      <c r="K52" s="11">
        <f>F52-I52-J52</f>
        <v>14877</v>
      </c>
    </row>
    <row r="53" spans="1:11" s="6" customFormat="1" ht="22.5" x14ac:dyDescent="0.25">
      <c r="A53" s="10" t="s">
        <v>249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250</v>
      </c>
      <c r="B54" s="10" t="s">
        <v>152</v>
      </c>
      <c r="C54" s="10" t="s">
        <v>153</v>
      </c>
      <c r="D54" s="11">
        <f>D55</f>
        <v>280000</v>
      </c>
      <c r="E54" s="11">
        <f>E55</f>
        <v>580000</v>
      </c>
      <c r="F54" s="11">
        <f>G54+H54</f>
        <v>2210298</v>
      </c>
      <c r="G54" s="11">
        <f>G55</f>
        <v>1560185</v>
      </c>
      <c r="H54" s="11">
        <f>H55</f>
        <v>650113</v>
      </c>
      <c r="I54" s="11">
        <f>I55</f>
        <v>494350</v>
      </c>
      <c r="J54" s="11">
        <f>J55</f>
        <v>0</v>
      </c>
      <c r="K54" s="11">
        <f>F54-I54-J54</f>
        <v>1715948</v>
      </c>
    </row>
    <row r="55" spans="1:11" s="6" customFormat="1" ht="22.5" x14ac:dyDescent="0.25">
      <c r="A55" s="10" t="s">
        <v>251</v>
      </c>
      <c r="B55" s="10" t="s">
        <v>155</v>
      </c>
      <c r="C55" s="10" t="s">
        <v>156</v>
      </c>
      <c r="D55" s="11">
        <f>D56</f>
        <v>280000</v>
      </c>
      <c r="E55" s="11">
        <f>E56</f>
        <v>580000</v>
      </c>
      <c r="F55" s="11">
        <f>G55+H55</f>
        <v>2210298</v>
      </c>
      <c r="G55" s="11">
        <f>G56</f>
        <v>1560185</v>
      </c>
      <c r="H55" s="11">
        <f>H56</f>
        <v>650113</v>
      </c>
      <c r="I55" s="11">
        <f>I56</f>
        <v>494350</v>
      </c>
      <c r="J55" s="11">
        <f>J56</f>
        <v>0</v>
      </c>
      <c r="K55" s="11">
        <f>F55-I55-J55</f>
        <v>1715948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280000</v>
      </c>
      <c r="E56" s="11">
        <v>580000</v>
      </c>
      <c r="F56" s="11">
        <f>G56+H56</f>
        <v>2210298</v>
      </c>
      <c r="G56" s="11">
        <v>1560185</v>
      </c>
      <c r="H56" s="11">
        <v>650113</v>
      </c>
      <c r="I56" s="11">
        <v>494350</v>
      </c>
      <c r="J56" s="11">
        <v>0</v>
      </c>
      <c r="K56" s="11">
        <f>F56-I56-J56</f>
        <v>1715948</v>
      </c>
    </row>
    <row r="57" spans="1:11" s="6" customFormat="1" ht="33" x14ac:dyDescent="0.25">
      <c r="A57" s="10" t="s">
        <v>252</v>
      </c>
      <c r="B57" s="10" t="s">
        <v>161</v>
      </c>
      <c r="C57" s="10" t="s">
        <v>162</v>
      </c>
      <c r="D57" s="11">
        <f>+D58+D59</f>
        <v>342000</v>
      </c>
      <c r="E57" s="11">
        <f>+E58+E59</f>
        <v>442000</v>
      </c>
      <c r="F57" s="11">
        <f>G57+H57</f>
        <v>419104</v>
      </c>
      <c r="G57" s="11">
        <f>+G58+G59</f>
        <v>3969</v>
      </c>
      <c r="H57" s="11">
        <f>+H58+H59</f>
        <v>415135</v>
      </c>
      <c r="I57" s="11">
        <f>+I58+I59</f>
        <v>415420</v>
      </c>
      <c r="J57" s="11">
        <f>+J58+J59</f>
        <v>0</v>
      </c>
      <c r="K57" s="11">
        <f>F57-I57-J57</f>
        <v>3684</v>
      </c>
    </row>
    <row r="58" spans="1:11" s="6" customFormat="1" x14ac:dyDescent="0.25">
      <c r="A58" s="10" t="s">
        <v>253</v>
      </c>
      <c r="B58" s="10" t="s">
        <v>164</v>
      </c>
      <c r="C58" s="10" t="s">
        <v>165</v>
      </c>
      <c r="D58" s="11">
        <v>232000</v>
      </c>
      <c r="E58" s="11">
        <v>302000</v>
      </c>
      <c r="F58" s="11">
        <f>G58+H58</f>
        <v>301210</v>
      </c>
      <c r="G58" s="11">
        <v>3969</v>
      </c>
      <c r="H58" s="11">
        <v>297241</v>
      </c>
      <c r="I58" s="11">
        <v>297526</v>
      </c>
      <c r="J58" s="11">
        <v>0</v>
      </c>
      <c r="K58" s="11">
        <f>F58-I58-J58</f>
        <v>3684</v>
      </c>
    </row>
    <row r="59" spans="1:11" s="6" customFormat="1" x14ac:dyDescent="0.25">
      <c r="A59" s="10" t="s">
        <v>254</v>
      </c>
      <c r="B59" s="10" t="s">
        <v>167</v>
      </c>
      <c r="C59" s="10" t="s">
        <v>168</v>
      </c>
      <c r="D59" s="11">
        <v>110000</v>
      </c>
      <c r="E59" s="11">
        <v>140000</v>
      </c>
      <c r="F59" s="11">
        <f>G59+H59</f>
        <v>117894</v>
      </c>
      <c r="G59" s="11">
        <v>0</v>
      </c>
      <c r="H59" s="11">
        <v>117894</v>
      </c>
      <c r="I59" s="11">
        <v>117894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255</v>
      </c>
      <c r="B60" s="10" t="s">
        <v>170</v>
      </c>
      <c r="C60" s="10" t="s">
        <v>171</v>
      </c>
      <c r="D60" s="11">
        <f>D61+D62</f>
        <v>-2719000</v>
      </c>
      <c r="E60" s="11">
        <f>E61+E62</f>
        <v>-2642000</v>
      </c>
      <c r="F60" s="11">
        <f>G60+H60</f>
        <v>-2398439</v>
      </c>
      <c r="G60" s="11">
        <f>G61+G62</f>
        <v>0</v>
      </c>
      <c r="H60" s="11">
        <f>H61+H62</f>
        <v>-2398439</v>
      </c>
      <c r="I60" s="11">
        <f>I61+I62</f>
        <v>-2398439</v>
      </c>
      <c r="J60" s="11">
        <f>J61+J62</f>
        <v>0</v>
      </c>
      <c r="K60" s="11">
        <f>F60-I60-J60</f>
        <v>0</v>
      </c>
    </row>
    <row r="61" spans="1:11" s="6" customFormat="1" x14ac:dyDescent="0.25">
      <c r="A61" s="10" t="s">
        <v>256</v>
      </c>
      <c r="B61" s="10" t="s">
        <v>173</v>
      </c>
      <c r="C61" s="10" t="s">
        <v>174</v>
      </c>
      <c r="D61" s="11">
        <v>0</v>
      </c>
      <c r="E61" s="11">
        <v>20000</v>
      </c>
      <c r="F61" s="11">
        <f>G61+H61</f>
        <v>20000</v>
      </c>
      <c r="G61" s="11">
        <v>0</v>
      </c>
      <c r="H61" s="11">
        <v>20000</v>
      </c>
      <c r="I61" s="11">
        <v>20000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257</v>
      </c>
      <c r="B62" s="10" t="s">
        <v>176</v>
      </c>
      <c r="C62" s="10" t="s">
        <v>177</v>
      </c>
      <c r="D62" s="11">
        <v>-2719000</v>
      </c>
      <c r="E62" s="11">
        <v>-2662000</v>
      </c>
      <c r="F62" s="11">
        <f>G62+H62</f>
        <v>-2418439</v>
      </c>
      <c r="G62" s="11">
        <v>0</v>
      </c>
      <c r="H62" s="11">
        <v>-2418439</v>
      </c>
      <c r="I62" s="11">
        <v>-2418439</v>
      </c>
      <c r="J62" s="11">
        <v>0</v>
      </c>
      <c r="K62" s="11">
        <f>F62-I62-J62</f>
        <v>0</v>
      </c>
    </row>
    <row r="63" spans="1:11" s="6" customFormat="1" x14ac:dyDescent="0.25">
      <c r="A63" s="10" t="s">
        <v>258</v>
      </c>
      <c r="B63" s="10" t="s">
        <v>191</v>
      </c>
      <c r="C63" s="10" t="s">
        <v>192</v>
      </c>
      <c r="D63" s="11">
        <f>D64</f>
        <v>245000</v>
      </c>
      <c r="E63" s="11">
        <f>E64</f>
        <v>645000</v>
      </c>
      <c r="F63" s="11">
        <f>G63+H63</f>
        <v>594783</v>
      </c>
      <c r="G63" s="11">
        <f>G64</f>
        <v>0</v>
      </c>
      <c r="H63" s="11">
        <f>H64</f>
        <v>594783</v>
      </c>
      <c r="I63" s="11">
        <f>I64</f>
        <v>594783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259</v>
      </c>
      <c r="B64" s="10" t="s">
        <v>194</v>
      </c>
      <c r="C64" s="10" t="s">
        <v>195</v>
      </c>
      <c r="D64" s="11">
        <f>D65</f>
        <v>245000</v>
      </c>
      <c r="E64" s="11">
        <f>E65</f>
        <v>645000</v>
      </c>
      <c r="F64" s="11">
        <f>G64+H64</f>
        <v>594783</v>
      </c>
      <c r="G64" s="11">
        <f>G65</f>
        <v>0</v>
      </c>
      <c r="H64" s="11">
        <f>H65</f>
        <v>594783</v>
      </c>
      <c r="I64" s="11">
        <f>I65</f>
        <v>594783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260</v>
      </c>
      <c r="B65" s="10" t="s">
        <v>197</v>
      </c>
      <c r="C65" s="10" t="s">
        <v>198</v>
      </c>
      <c r="D65" s="11">
        <f>+D66+D67</f>
        <v>245000</v>
      </c>
      <c r="E65" s="11">
        <f>+E66+E67</f>
        <v>645000</v>
      </c>
      <c r="F65" s="11">
        <f>G65+H65</f>
        <v>594783</v>
      </c>
      <c r="G65" s="11">
        <f>+G66+G67</f>
        <v>0</v>
      </c>
      <c r="H65" s="11">
        <f>+H66+H67</f>
        <v>594783</v>
      </c>
      <c r="I65" s="11">
        <f>+I66+I67</f>
        <v>594783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181</v>
      </c>
      <c r="B66" s="10" t="s">
        <v>203</v>
      </c>
      <c r="C66" s="10" t="s">
        <v>204</v>
      </c>
      <c r="D66" s="11">
        <v>160000</v>
      </c>
      <c r="E66" s="11">
        <v>560000</v>
      </c>
      <c r="F66" s="11">
        <f>G66+H66</f>
        <v>514368</v>
      </c>
      <c r="G66" s="11">
        <v>0</v>
      </c>
      <c r="H66" s="11">
        <v>514368</v>
      </c>
      <c r="I66" s="11">
        <v>514368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261</v>
      </c>
      <c r="B67" s="10" t="s">
        <v>206</v>
      </c>
      <c r="C67" s="10" t="s">
        <v>207</v>
      </c>
      <c r="D67" s="11">
        <v>85000</v>
      </c>
      <c r="E67" s="11">
        <v>85000</v>
      </c>
      <c r="F67" s="11">
        <f>G67+H67</f>
        <v>80415</v>
      </c>
      <c r="G67" s="11">
        <v>0</v>
      </c>
      <c r="H67" s="11">
        <v>80415</v>
      </c>
      <c r="I67" s="11">
        <v>80415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229</v>
      </c>
      <c r="B69" s="13"/>
      <c r="C69" s="13"/>
      <c r="D69" s="13"/>
      <c r="E69" s="13" t="s">
        <v>231</v>
      </c>
      <c r="F69" s="13"/>
      <c r="G69" s="13"/>
      <c r="H69" s="13"/>
      <c r="I69" s="13" t="s">
        <v>233</v>
      </c>
      <c r="J69" s="13"/>
      <c r="K69" s="13"/>
      <c r="L69" s="13"/>
    </row>
    <row r="70" spans="1:12" x14ac:dyDescent="0.25">
      <c r="A70" s="3" t="s">
        <v>230</v>
      </c>
      <c r="B70" s="3"/>
      <c r="C70" s="3"/>
      <c r="D70" s="3"/>
      <c r="E70" s="3" t="s">
        <v>232</v>
      </c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D1E8-1FED-4C29-83C1-6D11A3B4C44B}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263</v>
      </c>
      <c r="C11" s="10" t="s">
        <v>21</v>
      </c>
      <c r="D11" s="11">
        <f>D12+D17+D20</f>
        <v>4357500</v>
      </c>
      <c r="E11" s="11">
        <f>E12+E17+E20</f>
        <v>6913050</v>
      </c>
      <c r="F11" s="11">
        <f>G11+H11</f>
        <v>5119571</v>
      </c>
      <c r="G11" s="11">
        <f>G12+G17+G20</f>
        <v>0</v>
      </c>
      <c r="H11" s="11">
        <f>H12+H17+H20</f>
        <v>5119571</v>
      </c>
      <c r="I11" s="11">
        <f>I12+I17+I20</f>
        <v>5119571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2719000</v>
      </c>
      <c r="E12" s="11">
        <f>+E13</f>
        <v>2662000</v>
      </c>
      <c r="F12" s="11">
        <f>G12+H12</f>
        <v>2418439</v>
      </c>
      <c r="G12" s="11">
        <f>+G13</f>
        <v>0</v>
      </c>
      <c r="H12" s="11">
        <f>+H13</f>
        <v>2418439</v>
      </c>
      <c r="I12" s="11">
        <f>+I13</f>
        <v>2418439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264</v>
      </c>
      <c r="B13" s="10" t="s">
        <v>125</v>
      </c>
      <c r="C13" s="10" t="s">
        <v>126</v>
      </c>
      <c r="D13" s="11">
        <f>+D14</f>
        <v>2719000</v>
      </c>
      <c r="E13" s="11">
        <f>+E14</f>
        <v>2662000</v>
      </c>
      <c r="F13" s="11">
        <f>G13+H13</f>
        <v>2418439</v>
      </c>
      <c r="G13" s="11">
        <f>+G14</f>
        <v>0</v>
      </c>
      <c r="H13" s="11">
        <f>+H14</f>
        <v>2418439</v>
      </c>
      <c r="I13" s="11">
        <f>+I14</f>
        <v>2418439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236</v>
      </c>
      <c r="B14" s="10" t="s">
        <v>140</v>
      </c>
      <c r="C14" s="10" t="s">
        <v>141</v>
      </c>
      <c r="D14" s="11">
        <f>+D15</f>
        <v>2719000</v>
      </c>
      <c r="E14" s="11">
        <f>+E15</f>
        <v>2662000</v>
      </c>
      <c r="F14" s="11">
        <f>G14+H14</f>
        <v>2418439</v>
      </c>
      <c r="G14" s="11">
        <f>+G15</f>
        <v>0</v>
      </c>
      <c r="H14" s="11">
        <f>+H15</f>
        <v>2418439</v>
      </c>
      <c r="I14" s="11">
        <f>+I15</f>
        <v>2418439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265</v>
      </c>
      <c r="B15" s="10" t="s">
        <v>170</v>
      </c>
      <c r="C15" s="10" t="s">
        <v>171</v>
      </c>
      <c r="D15" s="11">
        <f>+D16</f>
        <v>2719000</v>
      </c>
      <c r="E15" s="11">
        <f>+E16</f>
        <v>2662000</v>
      </c>
      <c r="F15" s="11">
        <f>G15+H15</f>
        <v>2418439</v>
      </c>
      <c r="G15" s="11">
        <f>+G16</f>
        <v>0</v>
      </c>
      <c r="H15" s="11">
        <f>+H16</f>
        <v>2418439</v>
      </c>
      <c r="I15" s="11">
        <f>+I16</f>
        <v>2418439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266</v>
      </c>
      <c r="B16" s="10" t="s">
        <v>179</v>
      </c>
      <c r="C16" s="10" t="s">
        <v>180</v>
      </c>
      <c r="D16" s="11">
        <v>2719000</v>
      </c>
      <c r="E16" s="11">
        <v>2662000</v>
      </c>
      <c r="F16" s="11">
        <f>G16+H16</f>
        <v>2418439</v>
      </c>
      <c r="G16" s="11">
        <v>0</v>
      </c>
      <c r="H16" s="11">
        <v>2418439</v>
      </c>
      <c r="I16" s="11">
        <v>2418439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182</v>
      </c>
      <c r="C17" s="10" t="s">
        <v>183</v>
      </c>
      <c r="D17" s="11">
        <f>D18</f>
        <v>182500</v>
      </c>
      <c r="E17" s="11">
        <f>E18</f>
        <v>182500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185</v>
      </c>
      <c r="C18" s="10" t="s">
        <v>186</v>
      </c>
      <c r="D18" s="11">
        <f>+D19</f>
        <v>182500</v>
      </c>
      <c r="E18" s="11">
        <f>+E19</f>
        <v>182500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188</v>
      </c>
      <c r="C19" s="10" t="s">
        <v>189</v>
      </c>
      <c r="D19" s="11">
        <v>182500</v>
      </c>
      <c r="E19" s="11">
        <v>182500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191</v>
      </c>
      <c r="C20" s="10" t="s">
        <v>192</v>
      </c>
      <c r="D20" s="11">
        <f>D21</f>
        <v>1456000</v>
      </c>
      <c r="E20" s="11">
        <f>E21</f>
        <v>4068550</v>
      </c>
      <c r="F20" s="11">
        <f>G20+H20</f>
        <v>2701132</v>
      </c>
      <c r="G20" s="11">
        <f>G21</f>
        <v>0</v>
      </c>
      <c r="H20" s="11">
        <f>H21</f>
        <v>2701132</v>
      </c>
      <c r="I20" s="11">
        <f>I21</f>
        <v>2701132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241</v>
      </c>
      <c r="B21" s="10" t="s">
        <v>194</v>
      </c>
      <c r="C21" s="10" t="s">
        <v>195</v>
      </c>
      <c r="D21" s="11">
        <f>D22+D26</f>
        <v>1456000</v>
      </c>
      <c r="E21" s="11">
        <f>E22+E26</f>
        <v>4068550</v>
      </c>
      <c r="F21" s="11">
        <f>G21+H21</f>
        <v>2701132</v>
      </c>
      <c r="G21" s="11">
        <f>G22+G26</f>
        <v>0</v>
      </c>
      <c r="H21" s="11">
        <f>H22+H26</f>
        <v>2701132</v>
      </c>
      <c r="I21" s="11">
        <f>I22+I26</f>
        <v>2701132</v>
      </c>
      <c r="J21" s="11">
        <f>J22+J26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197</v>
      </c>
      <c r="C22" s="10" t="s">
        <v>198</v>
      </c>
      <c r="D22" s="11">
        <f>+D23+D24+D25</f>
        <v>1456000</v>
      </c>
      <c r="E22" s="11">
        <f>+E23+E24+E25</f>
        <v>3349374</v>
      </c>
      <c r="F22" s="11">
        <f>G22+H22</f>
        <v>1981957</v>
      </c>
      <c r="G22" s="11">
        <f>+G23+G24+G25</f>
        <v>0</v>
      </c>
      <c r="H22" s="11">
        <f>+H23+H24+H25</f>
        <v>1981957</v>
      </c>
      <c r="I22" s="11">
        <f>+I23+I24+I25</f>
        <v>1981957</v>
      </c>
      <c r="J22" s="11">
        <f>+J23+J24+J25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200</v>
      </c>
      <c r="C23" s="10" t="s">
        <v>201</v>
      </c>
      <c r="D23" s="11">
        <v>120000</v>
      </c>
      <c r="E23" s="11">
        <v>120000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267</v>
      </c>
      <c r="B24" s="10" t="s">
        <v>209</v>
      </c>
      <c r="C24" s="10" t="s">
        <v>210</v>
      </c>
      <c r="D24" s="11">
        <v>72000</v>
      </c>
      <c r="E24" s="11">
        <v>653000</v>
      </c>
      <c r="F24" s="11">
        <f>G24+H24</f>
        <v>651539</v>
      </c>
      <c r="G24" s="11">
        <v>0</v>
      </c>
      <c r="H24" s="11">
        <v>651539</v>
      </c>
      <c r="I24" s="11">
        <v>651539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157</v>
      </c>
      <c r="B25" s="10" t="s">
        <v>212</v>
      </c>
      <c r="C25" s="10" t="s">
        <v>213</v>
      </c>
      <c r="D25" s="11">
        <v>1264000</v>
      </c>
      <c r="E25" s="11">
        <v>2576374</v>
      </c>
      <c r="F25" s="11">
        <f>G25+H25</f>
        <v>1330418</v>
      </c>
      <c r="G25" s="11">
        <v>0</v>
      </c>
      <c r="H25" s="11">
        <v>1330418</v>
      </c>
      <c r="I25" s="11">
        <v>1330418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169</v>
      </c>
      <c r="B26" s="10" t="s">
        <v>215</v>
      </c>
      <c r="C26" s="10" t="s">
        <v>216</v>
      </c>
      <c r="D26" s="11">
        <f>+D27+D28</f>
        <v>0</v>
      </c>
      <c r="E26" s="11">
        <f>+E27+E28</f>
        <v>719176</v>
      </c>
      <c r="F26" s="11">
        <f>G26+H26</f>
        <v>719175</v>
      </c>
      <c r="G26" s="11">
        <f>+G27+G28</f>
        <v>0</v>
      </c>
      <c r="H26" s="11">
        <f>+H27+H28</f>
        <v>719175</v>
      </c>
      <c r="I26" s="11">
        <f>+I27+I28</f>
        <v>719175</v>
      </c>
      <c r="J26" s="11">
        <f>+J27+J28</f>
        <v>0</v>
      </c>
      <c r="K26" s="11">
        <f>F26-I26-J26</f>
        <v>0</v>
      </c>
    </row>
    <row r="27" spans="1:12" s="6" customFormat="1" ht="22.5" x14ac:dyDescent="0.25">
      <c r="A27" s="10" t="s">
        <v>178</v>
      </c>
      <c r="B27" s="10" t="s">
        <v>218</v>
      </c>
      <c r="C27" s="10" t="s">
        <v>219</v>
      </c>
      <c r="D27" s="11">
        <v>0</v>
      </c>
      <c r="E27" s="11">
        <v>696950</v>
      </c>
      <c r="F27" s="11">
        <f>G27+H27</f>
        <v>696950</v>
      </c>
      <c r="G27" s="11">
        <v>0</v>
      </c>
      <c r="H27" s="11">
        <v>696950</v>
      </c>
      <c r="I27" s="11">
        <v>696950</v>
      </c>
      <c r="J27" s="11">
        <v>0</v>
      </c>
      <c r="K27" s="11">
        <f>F27-I27-J27</f>
        <v>0</v>
      </c>
    </row>
    <row r="28" spans="1:12" s="6" customFormat="1" ht="22.5" x14ac:dyDescent="0.25">
      <c r="A28" s="10" t="s">
        <v>268</v>
      </c>
      <c r="B28" s="10" t="s">
        <v>221</v>
      </c>
      <c r="C28" s="10" t="s">
        <v>222</v>
      </c>
      <c r="D28" s="11">
        <f>D29+D30</f>
        <v>0</v>
      </c>
      <c r="E28" s="11">
        <f>E29+E30</f>
        <v>22226</v>
      </c>
      <c r="F28" s="11">
        <f>G28+H28</f>
        <v>22225</v>
      </c>
      <c r="G28" s="11">
        <f>G29+G30</f>
        <v>0</v>
      </c>
      <c r="H28" s="11">
        <f>H29+H30</f>
        <v>22225</v>
      </c>
      <c r="I28" s="11">
        <f>I29+I30</f>
        <v>22225</v>
      </c>
      <c r="J28" s="11">
        <f>J29+J30</f>
        <v>0</v>
      </c>
      <c r="K28" s="11">
        <f>F28-I28-J28</f>
        <v>0</v>
      </c>
    </row>
    <row r="29" spans="1:12" s="6" customFormat="1" x14ac:dyDescent="0.25">
      <c r="A29" s="10" t="s">
        <v>181</v>
      </c>
      <c r="B29" s="10" t="s">
        <v>224</v>
      </c>
      <c r="C29" s="10" t="s">
        <v>225</v>
      </c>
      <c r="D29" s="11">
        <v>0</v>
      </c>
      <c r="E29" s="11">
        <v>18677</v>
      </c>
      <c r="F29" s="11">
        <f>G29+H29</f>
        <v>18676</v>
      </c>
      <c r="G29" s="11">
        <v>0</v>
      </c>
      <c r="H29" s="11">
        <v>18676</v>
      </c>
      <c r="I29" s="11">
        <v>18676</v>
      </c>
      <c r="J29" s="11">
        <v>0</v>
      </c>
      <c r="K29" s="11">
        <f>F29-I29-J29</f>
        <v>0</v>
      </c>
    </row>
    <row r="30" spans="1:12" s="6" customFormat="1" x14ac:dyDescent="0.25">
      <c r="A30" s="10" t="s">
        <v>269</v>
      </c>
      <c r="B30" s="10" t="s">
        <v>227</v>
      </c>
      <c r="C30" s="10" t="s">
        <v>228</v>
      </c>
      <c r="D30" s="11">
        <v>0</v>
      </c>
      <c r="E30" s="11">
        <v>3549</v>
      </c>
      <c r="F30" s="11">
        <f>G30+H30</f>
        <v>3549</v>
      </c>
      <c r="G30" s="11">
        <v>0</v>
      </c>
      <c r="H30" s="11">
        <v>3549</v>
      </c>
      <c r="I30" s="11">
        <v>3549</v>
      </c>
      <c r="J30" s="11">
        <v>0</v>
      </c>
      <c r="K30" s="11">
        <f>F30-I30-J30</f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229</v>
      </c>
      <c r="B32" s="13"/>
      <c r="C32" s="13"/>
      <c r="D32" s="13"/>
      <c r="E32" s="13" t="s">
        <v>231</v>
      </c>
      <c r="F32" s="13"/>
      <c r="G32" s="13"/>
      <c r="H32" s="13"/>
      <c r="I32" s="13" t="s">
        <v>233</v>
      </c>
      <c r="J32" s="13"/>
      <c r="K32" s="13"/>
      <c r="L32" s="13"/>
    </row>
    <row r="33" spans="1:12" x14ac:dyDescent="0.25">
      <c r="A33" s="3" t="s">
        <v>230</v>
      </c>
      <c r="B33" s="3"/>
      <c r="C33" s="3"/>
      <c r="D33" s="3"/>
      <c r="E33" s="3" t="s">
        <v>232</v>
      </c>
      <c r="F33" s="3"/>
      <c r="G33" s="3"/>
      <c r="H33" s="3"/>
      <c r="I33" s="3"/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2">
    <mergeCell ref="A32:D32"/>
    <mergeCell ref="A33:D33"/>
    <mergeCell ref="E32:H32"/>
    <mergeCell ref="E33:H33"/>
    <mergeCell ref="I32:L32"/>
    <mergeCell ref="I33:L3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2026-02-04T14:12:39Z</dcterms:created>
  <dcterms:modified xsi:type="dcterms:W3CDTF">2026-02-04T14:12:50Z</dcterms:modified>
</cp:coreProperties>
</file>