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4 2025\"/>
    </mc:Choice>
  </mc:AlternateContent>
  <xr:revisionPtr revIDLastSave="0" documentId="8_{CDA0289E-1279-4C5D-88D6-CC32A27DED12}" xr6:coauthVersionLast="47" xr6:coauthVersionMax="47" xr10:uidLastSave="{00000000-0000-0000-0000-000000000000}"/>
  <bookViews>
    <workbookView xWindow="-120" yWindow="-120" windowWidth="29040" windowHeight="15720" xr2:uid="{5B16C5E4-150B-48EF-B791-865419E363BF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I14" i="1"/>
  <c r="K14" i="1" s="1"/>
  <c r="D15" i="1"/>
  <c r="D14" i="1" s="1"/>
  <c r="D13" i="1" s="1"/>
  <c r="E15" i="1"/>
  <c r="E14" i="1" s="1"/>
  <c r="E13" i="1" s="1"/>
  <c r="F15" i="1"/>
  <c r="F14" i="1" s="1"/>
  <c r="F13" i="1" s="1"/>
  <c r="F12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K19" i="1"/>
  <c r="I20" i="1"/>
  <c r="D21" i="1"/>
  <c r="D20" i="1" s="1"/>
  <c r="E21" i="1"/>
  <c r="E20" i="1" s="1"/>
  <c r="F21" i="1"/>
  <c r="F20" i="1" s="1"/>
  <c r="G21" i="1"/>
  <c r="G20" i="1" s="1"/>
  <c r="H21" i="1"/>
  <c r="H20" i="1" s="1"/>
  <c r="I21" i="1"/>
  <c r="K21" i="1" s="1"/>
  <c r="J21" i="1"/>
  <c r="J20" i="1" s="1"/>
  <c r="L21" i="1"/>
  <c r="L20" i="1" s="1"/>
  <c r="K22" i="1"/>
  <c r="E24" i="1"/>
  <c r="D25" i="1"/>
  <c r="D24" i="1" s="1"/>
  <c r="E25" i="1"/>
  <c r="F25" i="1"/>
  <c r="F24" i="1" s="1"/>
  <c r="F23" i="1" s="1"/>
  <c r="G25" i="1"/>
  <c r="H25" i="1"/>
  <c r="H24" i="1" s="1"/>
  <c r="H23" i="1" s="1"/>
  <c r="I25" i="1"/>
  <c r="I24" i="1" s="1"/>
  <c r="J25" i="1"/>
  <c r="J24" i="1" s="1"/>
  <c r="K25" i="1"/>
  <c r="L25" i="1"/>
  <c r="L24" i="1" s="1"/>
  <c r="K26" i="1"/>
  <c r="K27" i="1"/>
  <c r="D28" i="1"/>
  <c r="E28" i="1"/>
  <c r="F28" i="1"/>
  <c r="G28" i="1"/>
  <c r="G24" i="1" s="1"/>
  <c r="H28" i="1"/>
  <c r="I28" i="1"/>
  <c r="K28" i="1" s="1"/>
  <c r="J28" i="1"/>
  <c r="L28" i="1"/>
  <c r="K29" i="1"/>
  <c r="D30" i="1"/>
  <c r="E30" i="1"/>
  <c r="F30" i="1"/>
  <c r="G30" i="1"/>
  <c r="H30" i="1"/>
  <c r="I30" i="1"/>
  <c r="K30" i="1" s="1"/>
  <c r="J30" i="1"/>
  <c r="L30" i="1"/>
  <c r="K31" i="1"/>
  <c r="K32" i="1"/>
  <c r="D33" i="1"/>
  <c r="F33" i="1"/>
  <c r="L33" i="1"/>
  <c r="D34" i="1"/>
  <c r="E34" i="1"/>
  <c r="E33" i="1" s="1"/>
  <c r="F34" i="1"/>
  <c r="G34" i="1"/>
  <c r="G33" i="1" s="1"/>
  <c r="H34" i="1"/>
  <c r="H33" i="1" s="1"/>
  <c r="I34" i="1"/>
  <c r="I33" i="1" s="1"/>
  <c r="J34" i="1"/>
  <c r="J33" i="1" s="1"/>
  <c r="K34" i="1"/>
  <c r="L34" i="1"/>
  <c r="K35" i="1"/>
  <c r="I36" i="1"/>
  <c r="D37" i="1"/>
  <c r="D36" i="1" s="1"/>
  <c r="E37" i="1"/>
  <c r="E36" i="1" s="1"/>
  <c r="F37" i="1"/>
  <c r="F36" i="1" s="1"/>
  <c r="G37" i="1"/>
  <c r="G36" i="1" s="1"/>
  <c r="H37" i="1"/>
  <c r="H36" i="1" s="1"/>
  <c r="I37" i="1"/>
  <c r="J37" i="1"/>
  <c r="K37" i="1" s="1"/>
  <c r="L37" i="1"/>
  <c r="L36" i="1" s="1"/>
  <c r="K38" i="1"/>
  <c r="K39" i="1"/>
  <c r="K40" i="1"/>
  <c r="D41" i="1"/>
  <c r="E41" i="1"/>
  <c r="F41" i="1"/>
  <c r="G41" i="1"/>
  <c r="H41" i="1"/>
  <c r="I41" i="1"/>
  <c r="J41" i="1"/>
  <c r="K41" i="1"/>
  <c r="L41" i="1"/>
  <c r="K42" i="1"/>
  <c r="K43" i="1"/>
  <c r="K44" i="1"/>
  <c r="H45" i="1"/>
  <c r="D46" i="1"/>
  <c r="D45" i="1" s="1"/>
  <c r="E46" i="1"/>
  <c r="E45" i="1" s="1"/>
  <c r="F46" i="1"/>
  <c r="F45" i="1" s="1"/>
  <c r="G46" i="1"/>
  <c r="G45" i="1" s="1"/>
  <c r="H46" i="1"/>
  <c r="I46" i="1"/>
  <c r="K46" i="1" s="1"/>
  <c r="J46" i="1"/>
  <c r="L46" i="1"/>
  <c r="L45" i="1" s="1"/>
  <c r="K47" i="1"/>
  <c r="K48" i="1"/>
  <c r="K49" i="1"/>
  <c r="D50" i="1"/>
  <c r="E50" i="1"/>
  <c r="F50" i="1"/>
  <c r="G50" i="1"/>
  <c r="H50" i="1"/>
  <c r="I50" i="1"/>
  <c r="J50" i="1"/>
  <c r="J45" i="1" s="1"/>
  <c r="K50" i="1"/>
  <c r="L50" i="1"/>
  <c r="K51" i="1"/>
  <c r="D52" i="1"/>
  <c r="E52" i="1"/>
  <c r="F52" i="1"/>
  <c r="G52" i="1"/>
  <c r="H52" i="1"/>
  <c r="I52" i="1"/>
  <c r="K52" i="1" s="1"/>
  <c r="J52" i="1"/>
  <c r="L52" i="1"/>
  <c r="K53" i="1"/>
  <c r="F55" i="1"/>
  <c r="F54" i="1" s="1"/>
  <c r="H55" i="1"/>
  <c r="H54" i="1" s="1"/>
  <c r="J55" i="1"/>
  <c r="D56" i="1"/>
  <c r="D55" i="1" s="1"/>
  <c r="E56" i="1"/>
  <c r="E55" i="1" s="1"/>
  <c r="E54" i="1" s="1"/>
  <c r="F56" i="1"/>
  <c r="G56" i="1"/>
  <c r="G55" i="1" s="1"/>
  <c r="G54" i="1" s="1"/>
  <c r="H56" i="1"/>
  <c r="I56" i="1"/>
  <c r="I55" i="1" s="1"/>
  <c r="J56" i="1"/>
  <c r="K56" i="1"/>
  <c r="L56" i="1"/>
  <c r="L55" i="1" s="1"/>
  <c r="K57" i="1"/>
  <c r="K58" i="1"/>
  <c r="K59" i="1"/>
  <c r="E60" i="1"/>
  <c r="I60" i="1"/>
  <c r="D61" i="1"/>
  <c r="D60" i="1" s="1"/>
  <c r="E61" i="1"/>
  <c r="F61" i="1"/>
  <c r="F60" i="1" s="1"/>
  <c r="G61" i="1"/>
  <c r="G60" i="1" s="1"/>
  <c r="H61" i="1"/>
  <c r="H60" i="1" s="1"/>
  <c r="I61" i="1"/>
  <c r="J61" i="1"/>
  <c r="K61" i="1" s="1"/>
  <c r="L61" i="1"/>
  <c r="L60" i="1" s="1"/>
  <c r="K62" i="1"/>
  <c r="K63" i="1"/>
  <c r="K64" i="1"/>
  <c r="E66" i="1"/>
  <c r="E65" i="1" s="1"/>
  <c r="G66" i="1"/>
  <c r="G65" i="1" s="1"/>
  <c r="D67" i="1"/>
  <c r="D66" i="1" s="1"/>
  <c r="D65" i="1" s="1"/>
  <c r="E67" i="1"/>
  <c r="F67" i="1"/>
  <c r="F66" i="1" s="1"/>
  <c r="F65" i="1" s="1"/>
  <c r="G67" i="1"/>
  <c r="H67" i="1"/>
  <c r="H66" i="1" s="1"/>
  <c r="H65" i="1" s="1"/>
  <c r="I67" i="1"/>
  <c r="I66" i="1" s="1"/>
  <c r="J67" i="1"/>
  <c r="J66" i="1" s="1"/>
  <c r="J65" i="1" s="1"/>
  <c r="L67" i="1"/>
  <c r="L66" i="1" s="1"/>
  <c r="L65" i="1" s="1"/>
  <c r="K68" i="1"/>
  <c r="K69" i="1"/>
  <c r="K70" i="1"/>
  <c r="K71" i="1"/>
  <c r="K72" i="1"/>
  <c r="K55" i="1" l="1"/>
  <c r="I54" i="1"/>
  <c r="L23" i="1"/>
  <c r="D23" i="1"/>
  <c r="D12" i="1" s="1"/>
  <c r="E23" i="1"/>
  <c r="E12" i="1" s="1"/>
  <c r="K33" i="1"/>
  <c r="G23" i="1"/>
  <c r="G12" i="1" s="1"/>
  <c r="I65" i="1"/>
  <c r="K65" i="1" s="1"/>
  <c r="K66" i="1"/>
  <c r="L54" i="1"/>
  <c r="L12" i="1" s="1"/>
  <c r="D54" i="1"/>
  <c r="K24" i="1"/>
  <c r="K20" i="1"/>
  <c r="H12" i="1"/>
  <c r="K67" i="1"/>
  <c r="J60" i="1"/>
  <c r="J54" i="1" s="1"/>
  <c r="I45" i="1"/>
  <c r="K45" i="1" s="1"/>
  <c r="J36" i="1"/>
  <c r="K36" i="1" s="1"/>
  <c r="I13" i="1"/>
  <c r="K60" i="1" l="1"/>
  <c r="J23" i="1"/>
  <c r="J12" i="1" s="1"/>
  <c r="K13" i="1"/>
  <c r="I23" i="1"/>
  <c r="K23" i="1" s="1"/>
  <c r="K54" i="1"/>
  <c r="I12" i="1" l="1"/>
  <c r="K12" i="1" s="1"/>
</calcChain>
</file>

<file path=xl/sharedStrings.xml><?xml version="1.0" encoding="utf-8"?>
<sst xmlns="http://schemas.openxmlformats.org/spreadsheetml/2006/main" count="208" uniqueCount="206">
  <si>
    <t>CENTRALIZAT</t>
  </si>
  <si>
    <t xml:space="preserve"> Anexa 13</t>
  </si>
  <si>
    <t>Cont de executie - Cheltuieli - Bugetul local</t>
  </si>
  <si>
    <t>Trimestrul: 4,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</si>
  <si>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</si>
  <si>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</si>
  <si>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</si>
  <si>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</si>
  <si>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</si>
  <si>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</si>
  <si>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</si>
  <si>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</si>
  <si>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</si>
  <si>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</si>
  <si>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</si>
  <si>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</si>
  <si>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</si>
  <si>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</si>
  <si>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</si>
  <si>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</si>
  <si>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</si>
  <si>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</si>
  <si>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</si>
  <si>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</si>
  <si>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</si>
  <si>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</si>
  <si>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</si>
  <si>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</si>
  <si>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</si>
  <si>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</si>
  <si>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</si>
  <si>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</si>
  <si>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</si>
  <si>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</si>
  <si>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</si>
  <si>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</si>
  <si>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</si>
  <si>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</si>
  <si>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</si>
  <si>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</si>
  <si>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</si>
  <si>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</si>
  <si>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</si>
  <si>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</si>
  <si>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</si>
  <si>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</si>
  <si>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</si>
  <si>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</si>
  <si>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</si>
  <si>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</si>
  <si>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</si>
  <si>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</si>
  <si>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</si>
  <si>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</si>
  <si>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</si>
  <si>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</si>
  <si>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</si>
  <si>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</si>
  <si>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</si>
  <si>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</si>
  <si>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</si>
  <si>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</si>
  <si>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</si>
  <si>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</si>
  <si>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</si>
  <si>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</si>
  <si>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</si>
  <si>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</si>
  <si>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</si>
  <si>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</si>
  <si>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</si>
  <si>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</si>
  <si>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40</t>
  </si>
  <si>
    <t>Servicii auxiliare pentru educatie (cod 65.02.11.03+65.02.11.30)</t>
  </si>
  <si>
    <t>65.02.11</t>
  </si>
  <si>
    <t>42</t>
  </si>
  <si>
    <t>Alte servicii auxiliare</t>
  </si>
  <si>
    <t>65.02.11.30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</si>
  <si>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</si>
  <si>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</si>
  <si>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</si>
  <si>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</si>
  <si>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</si>
  <si>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</si>
  <si>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</si>
  <si>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</si>
  <si>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</si>
  <si>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</si>
  <si>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</si>
  <si>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</si>
  <si>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</si>
  <si>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</si>
  <si>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</si>
  <si>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</si>
  <si>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</si>
  <si>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</si>
  <si>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</si>
  <si>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</si>
  <si>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</si>
  <si>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</si>
  <si>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</si>
  <si>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</si>
  <si>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</si>
  <si>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</si>
  <si>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</si>
  <si>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</si>
  <si>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</si>
  <si>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</si>
  <si>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</si>
  <si>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</si>
  <si>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</si>
  <si>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70</t>
  </si>
  <si>
    <t>Servicii religioase</t>
  </si>
  <si>
    <t>67.02.06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</si>
  <si>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</si>
  <si>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</si>
  <si>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</si>
  <si>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</si>
  <si>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</si>
  <si>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</si>
  <si>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</si>
  <si>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</si>
  <si>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</si>
  <si>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</si>
  <si>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</si>
  <si>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</si>
  <si>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76</t>
  </si>
  <si>
    <t>Asistenta sociala pentru familie si copii</t>
  </si>
  <si>
    <t>68.02.06</t>
  </si>
  <si>
    <t>77</t>
  </si>
  <si>
    <t>Ajutoare pentru locuinte</t>
  </si>
  <si>
    <t>68.02.10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</si>
  <si>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</si>
  <si>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</si>
  <si>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</si>
  <si>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</si>
  <si>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</si>
  <si>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</si>
  <si>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</si>
  <si>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</si>
  <si>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</si>
  <si>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</si>
  <si>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</si>
  <si>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</si>
  <si>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</si>
  <si>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</si>
  <si>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</si>
  <si>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</si>
  <si>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</si>
  <si>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</si>
  <si>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</si>
  <si>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</si>
  <si>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</si>
  <si>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</si>
  <si>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</si>
  <si>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</si>
  <si>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</si>
  <si>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</si>
  <si>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</si>
  <si>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</si>
  <si>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</si>
  <si>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</si>
  <si>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</si>
  <si>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</si>
  <si>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</si>
  <si>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99</t>
  </si>
  <si>
    <t>Salubritate si gestiunea deseurilor (cod 74.02.05.01+74.02.05.02)</t>
  </si>
  <si>
    <t>74.02.05</t>
  </si>
  <si>
    <t>101</t>
  </si>
  <si>
    <t>Colectarea, tratarea si distrugerea deseurilor</t>
  </si>
  <si>
    <t>74.02.05.02</t>
  </si>
  <si>
    <t>102</t>
  </si>
  <si>
    <t>Canalizarea si tratarea apelor reziduale</t>
  </si>
  <si>
    <t>74.02.06</t>
  </si>
  <si>
    <t>103</t>
  </si>
  <si>
    <t>Alte servicii în domeniul protectiei mediului</t>
  </si>
  <si>
    <t>74.02.50</t>
  </si>
  <si>
    <t>104</t>
  </si>
  <si>
    <t>Partea a V-a ACTIUNI ECONOMICE   (cod 80.02+81.02+83.02+84.02+87.02)</t>
  </si>
  <si>
    <t>79.02</t>
  </si>
  <si>
    <t>121</t>
  </si>
  <si>
    <t>Transporturi   (cod 84.02.03+84.02.06+84.02.50)</t>
  </si>
  <si>
    <t>84.02</t>
  </si>
  <si>
    <t>122</t>
  </si>
  <si>
    <t>Transport rutier   (cod 84.02.03.01 la 84.02.03.03)</t>
  </si>
  <si>
    <t>84.02.03</t>
  </si>
  <si>
    <t>123</t>
  </si>
  <si>
    <t>Drumuri si poduri</t>
  </si>
  <si>
    <t>84.02.03.01</t>
  </si>
  <si>
    <t>137</t>
  </si>
  <si>
    <t>VII. REZERVE, EXCEDENT / DEFICIT</t>
  </si>
  <si>
    <t>96.02</t>
  </si>
  <si>
    <t>140</t>
  </si>
  <si>
    <t xml:space="preserve">    Excedentul secţiunii de funcţionare</t>
  </si>
  <si>
    <t>98.02.96</t>
  </si>
  <si>
    <t>142</t>
  </si>
  <si>
    <t>DEFICIT          99.02.96 + 99.02.97</t>
  </si>
  <si>
    <t>99.02</t>
  </si>
  <si>
    <t>144</t>
  </si>
  <si>
    <t xml:space="preserve">    Deficitul secţiunii de dezvoltare</t>
  </si>
  <si>
    <t>99.02.97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</si>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</sst>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E29C-B4B2-420D-AE6F-CFDFA05BFA52}">
  <dimension ref="A1:T1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D13+D20+D23+D54+D65</f>
        <v>4357500</v>
      </c>
      <c r="E12" s="11">
        <f>E13+E20+E23+E54+E65</f>
        <v>6913050</v>
      </c>
      <c r="F12" s="11">
        <f>F13+F20+F23+F54+F65</f>
        <v>15552500</v>
      </c>
      <c r="G12" s="11">
        <f>G13+G20+G23+G54+G65</f>
        <v>20275050</v>
      </c>
      <c r="H12" s="11">
        <f>H13+H20+H23+H54+H65</f>
        <v>20174371</v>
      </c>
      <c r="I12" s="11">
        <f>I13+I20+I23+I54+I65</f>
        <v>20047807</v>
      </c>
      <c r="J12" s="11">
        <f>J13+J20+J23+J54+J65</f>
        <v>17845921</v>
      </c>
      <c r="K12" s="11">
        <f>I12-J12</f>
        <v>2201886</v>
      </c>
      <c r="L12" s="11">
        <f>L13+L20+L23+L54+L65</f>
        <v>46064770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2310000</v>
      </c>
      <c r="G13" s="11">
        <f>G14+G17</f>
        <v>2548000</v>
      </c>
      <c r="H13" s="11">
        <f>H14+H17</f>
        <v>2448000</v>
      </c>
      <c r="I13" s="11">
        <f>I14+I17</f>
        <v>2388741</v>
      </c>
      <c r="J13" s="11">
        <f>J14+J17</f>
        <v>2372527</v>
      </c>
      <c r="K13" s="11">
        <f>I13-J13</f>
        <v>16214</v>
      </c>
      <c r="L13" s="11">
        <f>L14+L17</f>
        <v>2411214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2150000</v>
      </c>
      <c r="G14" s="11">
        <f>G15</f>
        <v>2432000</v>
      </c>
      <c r="H14" s="11">
        <f>H15</f>
        <v>2432000</v>
      </c>
      <c r="I14" s="11">
        <f>I15</f>
        <v>2372741</v>
      </c>
      <c r="J14" s="11">
        <f>J15</f>
        <v>2357263</v>
      </c>
      <c r="K14" s="11">
        <f>I14-J14</f>
        <v>15478</v>
      </c>
      <c r="L14" s="11">
        <f>L15</f>
        <v>2386683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2150000</v>
      </c>
      <c r="G15" s="11">
        <f>G16</f>
        <v>2432000</v>
      </c>
      <c r="H15" s="11">
        <f>H16</f>
        <v>2432000</v>
      </c>
      <c r="I15" s="11">
        <f>I16</f>
        <v>2372741</v>
      </c>
      <c r="J15" s="11">
        <f>J16</f>
        <v>2357263</v>
      </c>
      <c r="K15" s="11">
        <f>I15-J15</f>
        <v>15478</v>
      </c>
      <c r="L15" s="11">
        <f>L16</f>
        <v>2386683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2150000</v>
      </c>
      <c r="G16" s="11">
        <v>2432000</v>
      </c>
      <c r="H16" s="11">
        <v>2432000</v>
      </c>
      <c r="I16" s="11">
        <v>2372741</v>
      </c>
      <c r="J16" s="11">
        <v>2357263</v>
      </c>
      <c r="K16" s="11">
        <f>I16-J16</f>
        <v>15478</v>
      </c>
      <c r="L16" s="11">
        <v>2386683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160000</v>
      </c>
      <c r="G17" s="11">
        <f>G18+G19</f>
        <v>116000</v>
      </c>
      <c r="H17" s="11">
        <f>H18+H19</f>
        <v>16000</v>
      </c>
      <c r="I17" s="11">
        <f>I18+I19</f>
        <v>16000</v>
      </c>
      <c r="J17" s="11">
        <f>J18+J19</f>
        <v>15264</v>
      </c>
      <c r="K17" s="11">
        <f>I17-J17</f>
        <v>736</v>
      </c>
      <c r="L17" s="11">
        <f>L18+L19</f>
        <v>24531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100000</v>
      </c>
      <c r="G18" s="11">
        <v>100000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60000</v>
      </c>
      <c r="G19" s="11">
        <v>16000</v>
      </c>
      <c r="H19" s="11">
        <v>16000</v>
      </c>
      <c r="I19" s="11">
        <v>16000</v>
      </c>
      <c r="J19" s="11">
        <v>15264</v>
      </c>
      <c r="K19" s="11">
        <f>I19-J19</f>
        <v>736</v>
      </c>
      <c r="L19" s="11">
        <v>24531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10000</v>
      </c>
      <c r="G20" s="11">
        <f>+G21</f>
        <v>18000</v>
      </c>
      <c r="H20" s="11">
        <f>+H21</f>
        <v>18000</v>
      </c>
      <c r="I20" s="11">
        <f>+I21</f>
        <v>18000</v>
      </c>
      <c r="J20" s="11">
        <f>+J21</f>
        <v>14611</v>
      </c>
      <c r="K20" s="11">
        <f>I20-J20</f>
        <v>3389</v>
      </c>
      <c r="L20" s="11">
        <f>+L21</f>
        <v>13501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10000</v>
      </c>
      <c r="G21" s="11">
        <f>+G22</f>
        <v>18000</v>
      </c>
      <c r="H21" s="11">
        <f>+H22</f>
        <v>18000</v>
      </c>
      <c r="I21" s="11">
        <f>+I22</f>
        <v>18000</v>
      </c>
      <c r="J21" s="11">
        <f>+J22</f>
        <v>14611</v>
      </c>
      <c r="K21" s="11">
        <f>I21-J21</f>
        <v>3389</v>
      </c>
      <c r="L21" s="11">
        <f>+L22</f>
        <v>13501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10000</v>
      </c>
      <c r="G22" s="11">
        <v>18000</v>
      </c>
      <c r="H22" s="11">
        <v>18000</v>
      </c>
      <c r="I22" s="11">
        <v>18000</v>
      </c>
      <c r="J22" s="11">
        <v>14611</v>
      </c>
      <c r="K22" s="11">
        <f>I22-J22</f>
        <v>3389</v>
      </c>
      <c r="L22" s="11">
        <v>13501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D24+D33+D36+D45</f>
        <v>200000</v>
      </c>
      <c r="E23" s="11">
        <f>E24+E33+E36+E45</f>
        <v>247226</v>
      </c>
      <c r="F23" s="11">
        <f>F24+F33+F36+F45</f>
        <v>7788000</v>
      </c>
      <c r="G23" s="11">
        <f>G24+G33+G36+G45</f>
        <v>8792226</v>
      </c>
      <c r="H23" s="11">
        <f>H24+H33+H36+H45</f>
        <v>8791547</v>
      </c>
      <c r="I23" s="11">
        <f>I24+I33+I36+I45</f>
        <v>8743366</v>
      </c>
      <c r="J23" s="11">
        <f>J24+J33+J36+J45</f>
        <v>8077455</v>
      </c>
      <c r="K23" s="11">
        <f>I23-J23</f>
        <v>665911</v>
      </c>
      <c r="L23" s="11">
        <f>L24+L33+L36+L45</f>
        <v>8500469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D25+D28+D30+D32</f>
        <v>180000</v>
      </c>
      <c r="E24" s="11">
        <f>E25+E28+E30+E32</f>
        <v>227226</v>
      </c>
      <c r="F24" s="11">
        <f>F25+F28+F30+F32</f>
        <v>2469000</v>
      </c>
      <c r="G24" s="11">
        <f>G25+G28+G30+G32</f>
        <v>2521226</v>
      </c>
      <c r="H24" s="11">
        <f>H25+H28+H30+H32</f>
        <v>2520957</v>
      </c>
      <c r="I24" s="11">
        <f>I25+I28+I30+I32</f>
        <v>2520957</v>
      </c>
      <c r="J24" s="11">
        <f>J25+J28+J30+J32</f>
        <v>1926159</v>
      </c>
      <c r="K24" s="11">
        <f>I24-J24</f>
        <v>594798</v>
      </c>
      <c r="L24" s="11">
        <f>L25+L28+L30+L32</f>
        <v>2471008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20000</v>
      </c>
      <c r="E25" s="11">
        <f>E26+E27</f>
        <v>20000</v>
      </c>
      <c r="F25" s="11">
        <f>F26+F27</f>
        <v>20000</v>
      </c>
      <c r="G25" s="11">
        <f>G26+G27</f>
        <v>53814</v>
      </c>
      <c r="H25" s="11">
        <f>H26+H27</f>
        <v>53814</v>
      </c>
      <c r="I25" s="11">
        <f>I26+I27</f>
        <v>53814</v>
      </c>
      <c r="J25" s="11">
        <f>J26+J27</f>
        <v>33814</v>
      </c>
      <c r="K25" s="11">
        <f>I25-J25</f>
        <v>20000</v>
      </c>
      <c r="L25" s="11">
        <f>L26+L27</f>
        <v>305871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20000</v>
      </c>
      <c r="E26" s="11">
        <v>20000</v>
      </c>
      <c r="F26" s="11">
        <v>20000</v>
      </c>
      <c r="G26" s="11">
        <v>53814</v>
      </c>
      <c r="H26" s="11">
        <v>53814</v>
      </c>
      <c r="I26" s="11">
        <v>53814</v>
      </c>
      <c r="J26" s="11">
        <v>33814</v>
      </c>
      <c r="K26" s="11">
        <f>I26-J26</f>
        <v>20000</v>
      </c>
      <c r="L26" s="11">
        <v>305734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137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160000</v>
      </c>
      <c r="E28" s="11">
        <f>E29</f>
        <v>207226</v>
      </c>
      <c r="F28" s="11">
        <f>F29</f>
        <v>1047000</v>
      </c>
      <c r="G28" s="11">
        <f>G29</f>
        <v>1094226</v>
      </c>
      <c r="H28" s="11">
        <f>H29</f>
        <v>1093957</v>
      </c>
      <c r="I28" s="11">
        <f>I29</f>
        <v>1093957</v>
      </c>
      <c r="J28" s="11">
        <f>J29</f>
        <v>849364</v>
      </c>
      <c r="K28" s="11">
        <f>I28-J28</f>
        <v>244593</v>
      </c>
      <c r="L28" s="11">
        <f>L29</f>
        <v>1100876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160000</v>
      </c>
      <c r="E29" s="11">
        <v>207226</v>
      </c>
      <c r="F29" s="11">
        <v>1047000</v>
      </c>
      <c r="G29" s="11">
        <v>1094226</v>
      </c>
      <c r="H29" s="11">
        <v>1093957</v>
      </c>
      <c r="I29" s="11">
        <v>1093957</v>
      </c>
      <c r="J29" s="11">
        <v>849364</v>
      </c>
      <c r="K29" s="11">
        <f>I29-J29</f>
        <v>244593</v>
      </c>
      <c r="L29" s="11">
        <v>1100876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1306000</v>
      </c>
      <c r="H30" s="11">
        <f>+H31</f>
        <v>1306000</v>
      </c>
      <c r="I30" s="11">
        <f>+I31</f>
        <v>1306000</v>
      </c>
      <c r="J30" s="11">
        <f>+J31</f>
        <v>993055</v>
      </c>
      <c r="K30" s="11">
        <f>I30-J30</f>
        <v>312945</v>
      </c>
      <c r="L30" s="11">
        <f>+L31</f>
        <v>604459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0</v>
      </c>
      <c r="G31" s="11">
        <v>1306000</v>
      </c>
      <c r="H31" s="11">
        <v>1306000</v>
      </c>
      <c r="I31" s="11">
        <v>1306000</v>
      </c>
      <c r="J31" s="11">
        <v>993055</v>
      </c>
      <c r="K31" s="11">
        <f>I31-J31</f>
        <v>312945</v>
      </c>
      <c r="L31" s="11">
        <v>604459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1402000</v>
      </c>
      <c r="G32" s="11">
        <v>67186</v>
      </c>
      <c r="H32" s="11">
        <v>67186</v>
      </c>
      <c r="I32" s="11">
        <v>67186</v>
      </c>
      <c r="J32" s="11">
        <v>49926</v>
      </c>
      <c r="K32" s="11">
        <f>I32-J32</f>
        <v>17260</v>
      </c>
      <c r="L32" s="11">
        <v>459802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f>+D34</f>
        <v>0</v>
      </c>
      <c r="E33" s="11">
        <f>+E34</f>
        <v>0</v>
      </c>
      <c r="F33" s="11">
        <f>+F34</f>
        <v>86000</v>
      </c>
      <c r="G33" s="11">
        <f>+G34</f>
        <v>86000</v>
      </c>
      <c r="H33" s="11">
        <f>+H34</f>
        <v>86000</v>
      </c>
      <c r="I33" s="11">
        <f>+I34</f>
        <v>80415</v>
      </c>
      <c r="J33" s="11">
        <f>+J34</f>
        <v>80415</v>
      </c>
      <c r="K33" s="11">
        <f>I33-J33</f>
        <v>0</v>
      </c>
      <c r="L33" s="11">
        <f>+L34</f>
        <v>79957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86000</v>
      </c>
      <c r="G34" s="11">
        <f>G35</f>
        <v>86000</v>
      </c>
      <c r="H34" s="11">
        <f>H35</f>
        <v>86000</v>
      </c>
      <c r="I34" s="11">
        <f>I35</f>
        <v>80415</v>
      </c>
      <c r="J34" s="11">
        <f>J35</f>
        <v>80415</v>
      </c>
      <c r="K34" s="11">
        <f>I34-J34</f>
        <v>0</v>
      </c>
      <c r="L34" s="11">
        <f>L35</f>
        <v>79957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86000</v>
      </c>
      <c r="G35" s="11">
        <v>86000</v>
      </c>
      <c r="H35" s="11">
        <v>86000</v>
      </c>
      <c r="I35" s="11">
        <v>80415</v>
      </c>
      <c r="J35" s="11">
        <v>80415</v>
      </c>
      <c r="K35" s="11">
        <f>I35-J35</f>
        <v>0</v>
      </c>
      <c r="L35" s="11">
        <v>79957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D37+D41+D43+D44</f>
        <v>20000</v>
      </c>
      <c r="E36" s="11">
        <f>E37+E41+E43+E44</f>
        <v>20000</v>
      </c>
      <c r="F36" s="11">
        <f>F37+F41+F43+F44</f>
        <v>295000</v>
      </c>
      <c r="G36" s="11">
        <f>G37+G41+G43+G44</f>
        <v>342000</v>
      </c>
      <c r="H36" s="11">
        <f>H37+H41+H43+H44</f>
        <v>342000</v>
      </c>
      <c r="I36" s="11">
        <f>I37+I41+I43+I44</f>
        <v>337806</v>
      </c>
      <c r="J36" s="11">
        <f>J37+J41+J43+J44</f>
        <v>324633</v>
      </c>
      <c r="K36" s="11">
        <f>I36-J36</f>
        <v>13173</v>
      </c>
      <c r="L36" s="11">
        <f>L37+L41+L43+L44</f>
        <v>335487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D38+D39+D40</f>
        <v>0</v>
      </c>
      <c r="E37" s="11">
        <f>E38+E39+E40</f>
        <v>0</v>
      </c>
      <c r="F37" s="11">
        <f>F38+F39+F40</f>
        <v>235000</v>
      </c>
      <c r="G37" s="11">
        <f>G38+G39+G40</f>
        <v>277000</v>
      </c>
      <c r="H37" s="11">
        <f>H38+H39+H40</f>
        <v>277000</v>
      </c>
      <c r="I37" s="11">
        <f>I38+I39+I40</f>
        <v>272806</v>
      </c>
      <c r="J37" s="11">
        <f>J38+J39+J40</f>
        <v>259982</v>
      </c>
      <c r="K37" s="11">
        <f>I37-J37</f>
        <v>12824</v>
      </c>
      <c r="L37" s="11">
        <f>L38+L39+L40</f>
        <v>259504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75000</v>
      </c>
      <c r="G38" s="11">
        <v>82000</v>
      </c>
      <c r="H38" s="11">
        <v>82000</v>
      </c>
      <c r="I38" s="11">
        <v>77806</v>
      </c>
      <c r="J38" s="11">
        <v>77806</v>
      </c>
      <c r="K38" s="11">
        <f>I38-J38</f>
        <v>0</v>
      </c>
      <c r="L38" s="11">
        <v>78340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160000</v>
      </c>
      <c r="G39" s="11">
        <v>195000</v>
      </c>
      <c r="H39" s="11">
        <v>195000</v>
      </c>
      <c r="I39" s="11">
        <v>195000</v>
      </c>
      <c r="J39" s="11">
        <v>182176</v>
      </c>
      <c r="K39" s="11">
        <f>I39-J39</f>
        <v>12824</v>
      </c>
      <c r="L39" s="11">
        <v>181045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f>I40-J40</f>
        <v>0</v>
      </c>
      <c r="L40" s="11">
        <v>119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40000</v>
      </c>
      <c r="G41" s="11">
        <f>G42</f>
        <v>45000</v>
      </c>
      <c r="H41" s="11">
        <f>H42</f>
        <v>45000</v>
      </c>
      <c r="I41" s="11">
        <f>I42</f>
        <v>45000</v>
      </c>
      <c r="J41" s="11">
        <f>J42</f>
        <v>44662</v>
      </c>
      <c r="K41" s="11">
        <f>I41-J41</f>
        <v>338</v>
      </c>
      <c r="L41" s="11">
        <f>L42</f>
        <v>35994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40000</v>
      </c>
      <c r="G42" s="11">
        <v>45000</v>
      </c>
      <c r="H42" s="11">
        <v>45000</v>
      </c>
      <c r="I42" s="11">
        <v>45000</v>
      </c>
      <c r="J42" s="11">
        <v>44662</v>
      </c>
      <c r="K42" s="11">
        <f>I42-J42</f>
        <v>338</v>
      </c>
      <c r="L42" s="11">
        <v>35994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f>I43-J43</f>
        <v>0</v>
      </c>
      <c r="L43" s="11">
        <v>20000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v>20000</v>
      </c>
      <c r="E44" s="11">
        <v>20000</v>
      </c>
      <c r="F44" s="11">
        <v>20000</v>
      </c>
      <c r="G44" s="11">
        <v>20000</v>
      </c>
      <c r="H44" s="11">
        <v>20000</v>
      </c>
      <c r="I44" s="11">
        <v>20000</v>
      </c>
      <c r="J44" s="11">
        <v>19989</v>
      </c>
      <c r="K44" s="11">
        <f>I44-J44</f>
        <v>11</v>
      </c>
      <c r="L44" s="11">
        <v>19989</v>
      </c>
    </row>
    <row r="45" spans="1:12" s="6" customFormat="1" ht="33" x14ac:dyDescent="0.25">
      <c r="A45" s="10" t="s">
        <v>117</v>
      </c>
      <c r="B45" s="10" t="s">
        <v>118</v>
      </c>
      <c r="C45" s="10" t="s">
        <v>119</v>
      </c>
      <c r="D45" s="11">
        <f>+D46+D48+D49+D50+D52</f>
        <v>0</v>
      </c>
      <c r="E45" s="11">
        <f>+E46+E48+E49+E50+E52</f>
        <v>0</v>
      </c>
      <c r="F45" s="11">
        <f>+F46+F48+F49+F50+F52</f>
        <v>4938000</v>
      </c>
      <c r="G45" s="11">
        <f>+G46+G48+G49+G50+G52</f>
        <v>5843000</v>
      </c>
      <c r="H45" s="11">
        <f>+H46+H48+H49+H50+H52</f>
        <v>5842590</v>
      </c>
      <c r="I45" s="11">
        <f>+I46+I48+I49+I50+I52</f>
        <v>5804188</v>
      </c>
      <c r="J45" s="11">
        <f>+J46+J48+J49+J50+J52</f>
        <v>5746248</v>
      </c>
      <c r="K45" s="11">
        <f>I45-J45</f>
        <v>57940</v>
      </c>
      <c r="L45" s="11">
        <f>+L46+L48+L49+L50+L52</f>
        <v>5614017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0</v>
      </c>
      <c r="E46" s="11">
        <f>E47</f>
        <v>0</v>
      </c>
      <c r="F46" s="11">
        <f>F47</f>
        <v>4468000</v>
      </c>
      <c r="G46" s="11">
        <f>G47</f>
        <v>4907000</v>
      </c>
      <c r="H46" s="11">
        <f>H47</f>
        <v>4906590</v>
      </c>
      <c r="I46" s="11">
        <f>I47</f>
        <v>4877588</v>
      </c>
      <c r="J46" s="11">
        <f>J47</f>
        <v>4871455</v>
      </c>
      <c r="K46" s="11">
        <f>I46-J46</f>
        <v>6133</v>
      </c>
      <c r="L46" s="11">
        <f>L47</f>
        <v>4743662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4468000</v>
      </c>
      <c r="G47" s="11">
        <v>4907000</v>
      </c>
      <c r="H47" s="11">
        <v>4906590</v>
      </c>
      <c r="I47" s="11">
        <v>4877588</v>
      </c>
      <c r="J47" s="11">
        <v>4871455</v>
      </c>
      <c r="K47" s="11">
        <f>I47-J47</f>
        <v>6133</v>
      </c>
      <c r="L47" s="11">
        <v>4743662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20000</v>
      </c>
      <c r="G48" s="11">
        <v>46000</v>
      </c>
      <c r="H48" s="11">
        <v>46000</v>
      </c>
      <c r="I48" s="11">
        <v>46000</v>
      </c>
      <c r="J48" s="11">
        <v>42000</v>
      </c>
      <c r="K48" s="11">
        <f>I48-J48</f>
        <v>4000</v>
      </c>
      <c r="L48" s="11">
        <v>42000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6000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5888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154000</v>
      </c>
      <c r="G50" s="11">
        <f>G51</f>
        <v>554000</v>
      </c>
      <c r="H50" s="11">
        <f>H51</f>
        <v>554000</v>
      </c>
      <c r="I50" s="11">
        <f>I51</f>
        <v>554000</v>
      </c>
      <c r="J50" s="11">
        <f>J51</f>
        <v>514348</v>
      </c>
      <c r="K50" s="11">
        <f>I50-J50</f>
        <v>39652</v>
      </c>
      <c r="L50" s="11">
        <f>L51</f>
        <v>508460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154000</v>
      </c>
      <c r="G51" s="11">
        <v>554000</v>
      </c>
      <c r="H51" s="11">
        <v>554000</v>
      </c>
      <c r="I51" s="11">
        <v>554000</v>
      </c>
      <c r="J51" s="11">
        <v>514348</v>
      </c>
      <c r="K51" s="11">
        <f>I51-J51</f>
        <v>39652</v>
      </c>
      <c r="L51" s="11">
        <v>508460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0</v>
      </c>
      <c r="E52" s="11">
        <f>E53</f>
        <v>0</v>
      </c>
      <c r="F52" s="11">
        <f>F53</f>
        <v>290000</v>
      </c>
      <c r="G52" s="11">
        <f>G53</f>
        <v>336000</v>
      </c>
      <c r="H52" s="11">
        <f>H53</f>
        <v>336000</v>
      </c>
      <c r="I52" s="11">
        <f>I53</f>
        <v>326600</v>
      </c>
      <c r="J52" s="11">
        <f>J53</f>
        <v>318445</v>
      </c>
      <c r="K52" s="11">
        <f>I52-J52</f>
        <v>8155</v>
      </c>
      <c r="L52" s="11">
        <f>L53</f>
        <v>314007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290000</v>
      </c>
      <c r="G53" s="11">
        <v>336000</v>
      </c>
      <c r="H53" s="11">
        <v>336000</v>
      </c>
      <c r="I53" s="11">
        <v>326600</v>
      </c>
      <c r="J53" s="11">
        <v>318445</v>
      </c>
      <c r="K53" s="11">
        <f>I53-J53</f>
        <v>8155</v>
      </c>
      <c r="L53" s="11">
        <v>314007</v>
      </c>
    </row>
    <row r="54" spans="1:12" s="6" customFormat="1" ht="33" x14ac:dyDescent="0.25">
      <c r="A54" s="10" t="s">
        <v>144</v>
      </c>
      <c r="B54" s="10" t="s">
        <v>145</v>
      </c>
      <c r="C54" s="10" t="s">
        <v>146</v>
      </c>
      <c r="D54" s="11">
        <f>D55+D60</f>
        <v>1588000</v>
      </c>
      <c r="E54" s="11">
        <f>E55+E60</f>
        <v>3083950</v>
      </c>
      <c r="F54" s="11">
        <f>F55+F60</f>
        <v>2674500</v>
      </c>
      <c r="G54" s="11">
        <f>G55+G60</f>
        <v>4789450</v>
      </c>
      <c r="H54" s="11">
        <f>H55+H60</f>
        <v>4789450</v>
      </c>
      <c r="I54" s="11">
        <f>I55+I60</f>
        <v>4770326</v>
      </c>
      <c r="J54" s="11">
        <f>J55+J60</f>
        <v>3290278</v>
      </c>
      <c r="K54" s="11">
        <f>I54-J54</f>
        <v>1480048</v>
      </c>
      <c r="L54" s="11">
        <f>L55+L60</f>
        <v>23998722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+D56+D58+D59</f>
        <v>267000</v>
      </c>
      <c r="E55" s="11">
        <f>+E56+E58+E59</f>
        <v>883000</v>
      </c>
      <c r="F55" s="11">
        <f>+F56+F58+F59</f>
        <v>937000</v>
      </c>
      <c r="G55" s="11">
        <f>+G56+G58+G59</f>
        <v>1942000</v>
      </c>
      <c r="H55" s="11">
        <f>+H56+H58+H59</f>
        <v>1942000</v>
      </c>
      <c r="I55" s="11">
        <f>+I56+I58+I59</f>
        <v>1922876</v>
      </c>
      <c r="J55" s="11">
        <f>+J56+J58+J59</f>
        <v>1735163</v>
      </c>
      <c r="K55" s="11">
        <f>I55-J55</f>
        <v>187713</v>
      </c>
      <c r="L55" s="11">
        <f>+L56+L58+L59</f>
        <v>1479458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70000</v>
      </c>
      <c r="E56" s="11">
        <f>E57</f>
        <v>70000</v>
      </c>
      <c r="F56" s="11">
        <f>F57</f>
        <v>540000</v>
      </c>
      <c r="G56" s="11">
        <f>G57</f>
        <v>749000</v>
      </c>
      <c r="H56" s="11">
        <f>H57</f>
        <v>749000</v>
      </c>
      <c r="I56" s="11">
        <f>I57</f>
        <v>729876</v>
      </c>
      <c r="J56" s="11">
        <f>J57</f>
        <v>672593</v>
      </c>
      <c r="K56" s="11">
        <f>I56-J56</f>
        <v>57283</v>
      </c>
      <c r="L56" s="11">
        <f>L57</f>
        <v>1038127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70000</v>
      </c>
      <c r="E57" s="11">
        <v>70000</v>
      </c>
      <c r="F57" s="11">
        <v>540000</v>
      </c>
      <c r="G57" s="11">
        <v>749000</v>
      </c>
      <c r="H57" s="11">
        <v>749000</v>
      </c>
      <c r="I57" s="11">
        <v>729876</v>
      </c>
      <c r="J57" s="11">
        <v>672593</v>
      </c>
      <c r="K57" s="11">
        <f>I57-J57</f>
        <v>57283</v>
      </c>
      <c r="L57" s="11">
        <v>1038127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200000</v>
      </c>
      <c r="G58" s="11">
        <v>380000</v>
      </c>
      <c r="H58" s="11">
        <v>380000</v>
      </c>
      <c r="I58" s="11">
        <v>380000</v>
      </c>
      <c r="J58" s="11">
        <v>374732</v>
      </c>
      <c r="K58" s="11">
        <f>I58-J58</f>
        <v>5268</v>
      </c>
      <c r="L58" s="11">
        <v>406249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v>197000</v>
      </c>
      <c r="E59" s="11">
        <v>813000</v>
      </c>
      <c r="F59" s="11">
        <v>197000</v>
      </c>
      <c r="G59" s="11">
        <v>813000</v>
      </c>
      <c r="H59" s="11">
        <v>813000</v>
      </c>
      <c r="I59" s="11">
        <v>813000</v>
      </c>
      <c r="J59" s="11">
        <v>687838</v>
      </c>
      <c r="K59" s="11">
        <f>I59-J59</f>
        <v>125162</v>
      </c>
      <c r="L59" s="11">
        <v>35082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+D61+D63+D64</f>
        <v>1321000</v>
      </c>
      <c r="E60" s="11">
        <f>+E61+E63+E64</f>
        <v>2200950</v>
      </c>
      <c r="F60" s="11">
        <f>+F61+F63+F64</f>
        <v>1737500</v>
      </c>
      <c r="G60" s="11">
        <f>+G61+G63+G64</f>
        <v>2847450</v>
      </c>
      <c r="H60" s="11">
        <f>+H61+H63+H64</f>
        <v>2847450</v>
      </c>
      <c r="I60" s="11">
        <f>+I61+I63+I64</f>
        <v>2847450</v>
      </c>
      <c r="J60" s="11">
        <f>+J61+J63+J64</f>
        <v>1555115</v>
      </c>
      <c r="K60" s="11">
        <f>I60-J60</f>
        <v>1292335</v>
      </c>
      <c r="L60" s="11">
        <f>+L61+L63+L64</f>
        <v>22519264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+D62</f>
        <v>0</v>
      </c>
      <c r="E61" s="11">
        <f>+E62</f>
        <v>0</v>
      </c>
      <c r="F61" s="11">
        <f>+F62</f>
        <v>400000</v>
      </c>
      <c r="G61" s="11">
        <f>+G62</f>
        <v>630000</v>
      </c>
      <c r="H61" s="11">
        <f>+H62</f>
        <v>630000</v>
      </c>
      <c r="I61" s="11">
        <f>+I62</f>
        <v>630000</v>
      </c>
      <c r="J61" s="11">
        <f>+J62</f>
        <v>573566</v>
      </c>
      <c r="K61" s="11">
        <f>I61-J61</f>
        <v>56434</v>
      </c>
      <c r="L61" s="11">
        <f>+L62</f>
        <v>496901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400000</v>
      </c>
      <c r="G62" s="11">
        <v>630000</v>
      </c>
      <c r="H62" s="11">
        <v>630000</v>
      </c>
      <c r="I62" s="11">
        <v>630000</v>
      </c>
      <c r="J62" s="11">
        <v>573566</v>
      </c>
      <c r="K62" s="11">
        <f>I62-J62</f>
        <v>56434</v>
      </c>
      <c r="L62" s="11">
        <v>496901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1286000</v>
      </c>
      <c r="E63" s="11">
        <v>1464950</v>
      </c>
      <c r="F63" s="11">
        <v>1302500</v>
      </c>
      <c r="G63" s="11">
        <v>1481450</v>
      </c>
      <c r="H63" s="11">
        <v>1481450</v>
      </c>
      <c r="I63" s="11">
        <v>1481450</v>
      </c>
      <c r="J63" s="11">
        <v>245655</v>
      </c>
      <c r="K63" s="11">
        <f>I63-J63</f>
        <v>1235795</v>
      </c>
      <c r="L63" s="11">
        <v>21986105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35000</v>
      </c>
      <c r="E64" s="11">
        <v>736000</v>
      </c>
      <c r="F64" s="11">
        <v>35000</v>
      </c>
      <c r="G64" s="11">
        <v>736000</v>
      </c>
      <c r="H64" s="11">
        <v>736000</v>
      </c>
      <c r="I64" s="11">
        <v>736000</v>
      </c>
      <c r="J64" s="11">
        <v>735894</v>
      </c>
      <c r="K64" s="11">
        <f>I64-J64</f>
        <v>106</v>
      </c>
      <c r="L64" s="11">
        <v>36258</v>
      </c>
    </row>
    <row r="65" spans="1:12" s="6" customFormat="1" ht="22.5" x14ac:dyDescent="0.25">
      <c r="A65" s="10" t="s">
        <v>177</v>
      </c>
      <c r="B65" s="10" t="s">
        <v>178</v>
      </c>
      <c r="C65" s="10" t="s">
        <v>179</v>
      </c>
      <c r="D65" s="11">
        <f>+D66</f>
        <v>2569500</v>
      </c>
      <c r="E65" s="11">
        <f>+E66</f>
        <v>3581874</v>
      </c>
      <c r="F65" s="11">
        <f>+F66</f>
        <v>2770000</v>
      </c>
      <c r="G65" s="11">
        <f>+G66</f>
        <v>4127374</v>
      </c>
      <c r="H65" s="11">
        <f>+H66</f>
        <v>4127374</v>
      </c>
      <c r="I65" s="11">
        <f>+I66</f>
        <v>4127374</v>
      </c>
      <c r="J65" s="11">
        <f>+J66</f>
        <v>4091050</v>
      </c>
      <c r="K65" s="11">
        <f>I65-J65</f>
        <v>36324</v>
      </c>
      <c r="L65" s="11">
        <f>+L66</f>
        <v>11140864</v>
      </c>
    </row>
    <row r="66" spans="1:12" s="6" customFormat="1" ht="22.5" x14ac:dyDescent="0.25">
      <c r="A66" s="10" t="s">
        <v>180</v>
      </c>
      <c r="B66" s="10" t="s">
        <v>181</v>
      </c>
      <c r="C66" s="10" t="s">
        <v>182</v>
      </c>
      <c r="D66" s="11">
        <f>D67</f>
        <v>2569500</v>
      </c>
      <c r="E66" s="11">
        <f>E67</f>
        <v>3581874</v>
      </c>
      <c r="F66" s="11">
        <f>F67</f>
        <v>2770000</v>
      </c>
      <c r="G66" s="11">
        <f>G67</f>
        <v>4127374</v>
      </c>
      <c r="H66" s="11">
        <f>H67</f>
        <v>4127374</v>
      </c>
      <c r="I66" s="11">
        <f>I67</f>
        <v>4127374</v>
      </c>
      <c r="J66" s="11">
        <f>J67</f>
        <v>4091050</v>
      </c>
      <c r="K66" s="11">
        <f>I66-J66</f>
        <v>36324</v>
      </c>
      <c r="L66" s="11">
        <f>L67</f>
        <v>11140864</v>
      </c>
    </row>
    <row r="67" spans="1:12" s="6" customFormat="1" ht="22.5" x14ac:dyDescent="0.25">
      <c r="A67" s="10" t="s">
        <v>183</v>
      </c>
      <c r="B67" s="10" t="s">
        <v>184</v>
      </c>
      <c r="C67" s="10" t="s">
        <v>185</v>
      </c>
      <c r="D67" s="11">
        <f>D68</f>
        <v>2569500</v>
      </c>
      <c r="E67" s="11">
        <f>E68</f>
        <v>3581874</v>
      </c>
      <c r="F67" s="11">
        <f>F68</f>
        <v>2770000</v>
      </c>
      <c r="G67" s="11">
        <f>G68</f>
        <v>4127374</v>
      </c>
      <c r="H67" s="11">
        <f>H68</f>
        <v>4127374</v>
      </c>
      <c r="I67" s="11">
        <f>I68</f>
        <v>4127374</v>
      </c>
      <c r="J67" s="11">
        <f>J68</f>
        <v>4091050</v>
      </c>
      <c r="K67" s="11">
        <f>I67-J67</f>
        <v>36324</v>
      </c>
      <c r="L67" s="11">
        <f>L68</f>
        <v>11140864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2569500</v>
      </c>
      <c r="E68" s="11">
        <v>3581874</v>
      </c>
      <c r="F68" s="11">
        <v>2770000</v>
      </c>
      <c r="G68" s="11">
        <v>4127374</v>
      </c>
      <c r="H68" s="11">
        <v>4127374</v>
      </c>
      <c r="I68" s="11">
        <v>4127374</v>
      </c>
      <c r="J68" s="11">
        <v>4091050</v>
      </c>
      <c r="K68" s="11">
        <f>I68-J68</f>
        <v>36324</v>
      </c>
      <c r="L68" s="11">
        <v>11140864</v>
      </c>
    </row>
    <row r="69" spans="1:12" s="6" customFormat="1" x14ac:dyDescent="0.25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-65134</v>
      </c>
      <c r="K69" s="11">
        <f>I69-J69</f>
        <v>65134</v>
      </c>
      <c r="L69" s="11">
        <v>0</v>
      </c>
    </row>
    <row r="70" spans="1:12" s="6" customFormat="1" x14ac:dyDescent="0.25">
      <c r="A70" s="10" t="s">
        <v>192</v>
      </c>
      <c r="B70" s="10" t="s">
        <v>193</v>
      </c>
      <c r="C70" s="10" t="s">
        <v>194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117278</v>
      </c>
      <c r="K70" s="11">
        <f>I70-J70</f>
        <v>-117278</v>
      </c>
      <c r="L70" s="11">
        <v>0</v>
      </c>
    </row>
    <row r="71" spans="1:12" s="6" customFormat="1" x14ac:dyDescent="0.25">
      <c r="A71" s="10" t="s">
        <v>195</v>
      </c>
      <c r="B71" s="10" t="s">
        <v>196</v>
      </c>
      <c r="C71" s="10" t="s">
        <v>197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-65134</v>
      </c>
      <c r="K71" s="11">
        <f>I71-J71</f>
        <v>65134</v>
      </c>
      <c r="L71" s="11">
        <v>0</v>
      </c>
    </row>
    <row r="72" spans="1:12" s="6" customFormat="1" x14ac:dyDescent="0.25">
      <c r="A72" s="10" t="s">
        <v>198</v>
      </c>
      <c r="B72" s="10" t="s">
        <v>199</v>
      </c>
      <c r="C72" s="10" t="s">
        <v>200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-182412</v>
      </c>
      <c r="K72" s="11">
        <f>I72-J72</f>
        <v>182412</v>
      </c>
      <c r="L72" s="11"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  <c r="L73" s="9"/>
    </row>
    <row r="74" spans="1:12" x14ac:dyDescent="0.25">
      <c r="A74" s="13" t="s">
        <v>201</v>
      </c>
      <c r="B74" s="13"/>
      <c r="C74" s="13"/>
      <c r="D74" s="13"/>
      <c r="E74" s="13" t="s">
        <v>203</v>
      </c>
      <c r="F74" s="13"/>
      <c r="G74" s="13"/>
      <c r="H74" s="13"/>
      <c r="I74" s="13" t="s">
        <v>205</v>
      </c>
      <c r="J74" s="13"/>
      <c r="K74" s="13"/>
      <c r="L74" s="13"/>
    </row>
    <row r="75" spans="1:12" x14ac:dyDescent="0.25">
      <c r="A75" s="3" t="s">
        <v>202</v>
      </c>
      <c r="B75" s="3"/>
      <c r="C75" s="3"/>
      <c r="D75" s="3"/>
      <c r="E75" s="3" t="s">
        <v>204</v>
      </c>
      <c r="F75" s="3"/>
      <c r="G75" s="3"/>
      <c r="H75" s="3"/>
      <c r="I75" s="3"/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4">
    <mergeCell ref="K6:K10"/>
    <mergeCell ref="L6:L10"/>
    <mergeCell ref="A74:D74"/>
    <mergeCell ref="A75:D75"/>
    <mergeCell ref="E74:H74"/>
    <mergeCell ref="E75:H75"/>
    <mergeCell ref="I74:L74"/>
    <mergeCell ref="I75:L7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2026-02-04T14:18:04Z</dcterms:created>
  <dcterms:modified xsi:type="dcterms:W3CDTF">2026-02-04T14:18:08Z</dcterms:modified>
</cp:coreProperties>
</file>