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647DAA16-09D7-4A3C-AF58-1D454328DBAC}" xr6:coauthVersionLast="47" xr6:coauthVersionMax="47" xr10:uidLastSave="{00000000-0000-0000-0000-000000000000}"/>
  <bookViews>
    <workbookView xWindow="-120" yWindow="-120" windowWidth="29040" windowHeight="15720" activeTab="2" xr2:uid="{55AC0B7D-C5AE-4960-9FEA-93E4E63E5EE2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E17" i="3"/>
  <c r="G17" i="3"/>
  <c r="D18" i="3"/>
  <c r="D17" i="3" s="1"/>
  <c r="E18" i="3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F25" i="3"/>
  <c r="K25" i="3"/>
  <c r="D26" i="3"/>
  <c r="E26" i="3"/>
  <c r="G26" i="3"/>
  <c r="F26" i="3" s="1"/>
  <c r="K26" i="3" s="1"/>
  <c r="H26" i="3"/>
  <c r="I26" i="3"/>
  <c r="J26" i="3"/>
  <c r="F27" i="3"/>
  <c r="K27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D32" i="2" s="1"/>
  <c r="E33" i="2"/>
  <c r="E32" i="2" s="1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D50" i="2" s="1"/>
  <c r="E51" i="2"/>
  <c r="E50" i="2" s="1"/>
  <c r="G51" i="2"/>
  <c r="F51" i="2" s="1"/>
  <c r="K51" i="2" s="1"/>
  <c r="H51" i="2"/>
  <c r="I51" i="2"/>
  <c r="J51" i="2"/>
  <c r="F52" i="2"/>
  <c r="K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D17" i="1"/>
  <c r="D16" i="1" s="1"/>
  <c r="D15" i="1" s="1"/>
  <c r="E17" i="1"/>
  <c r="E16" i="1" s="1"/>
  <c r="E15" i="1" s="1"/>
  <c r="E14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F19" i="1"/>
  <c r="K19" i="1" s="1"/>
  <c r="G19" i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F32" i="1"/>
  <c r="K32" i="1"/>
  <c r="D34" i="1"/>
  <c r="D33" i="1" s="1"/>
  <c r="E34" i="1"/>
  <c r="E33" i="1" s="1"/>
  <c r="G34" i="1"/>
  <c r="F34" i="1" s="1"/>
  <c r="K34" i="1" s="1"/>
  <c r="H34" i="1"/>
  <c r="I34" i="1"/>
  <c r="I33" i="1" s="1"/>
  <c r="J34" i="1"/>
  <c r="J33" i="1" s="1"/>
  <c r="F35" i="1"/>
  <c r="K35" i="1" s="1"/>
  <c r="F36" i="1"/>
  <c r="K36" i="1"/>
  <c r="F37" i="1"/>
  <c r="K37" i="1"/>
  <c r="E38" i="1"/>
  <c r="D39" i="1"/>
  <c r="D38" i="1" s="1"/>
  <c r="E39" i="1"/>
  <c r="F39" i="1"/>
  <c r="K39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G43" i="1" s="1"/>
  <c r="F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D46" i="1" s="1"/>
  <c r="E49" i="1"/>
  <c r="E48" i="1" s="1"/>
  <c r="E47" i="1" s="1"/>
  <c r="F49" i="1"/>
  <c r="K49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D51" i="1" s="1"/>
  <c r="E52" i="1"/>
  <c r="E51" i="1" s="1"/>
  <c r="G52" i="1"/>
  <c r="F52" i="1" s="1"/>
  <c r="K52" i="1" s="1"/>
  <c r="H52" i="1"/>
  <c r="H51" i="1" s="1"/>
  <c r="I52" i="1"/>
  <c r="J52" i="1"/>
  <c r="F53" i="1"/>
  <c r="K53" i="1" s="1"/>
  <c r="F54" i="1"/>
  <c r="K54" i="1"/>
  <c r="H55" i="1"/>
  <c r="D56" i="1"/>
  <c r="D55" i="1" s="1"/>
  <c r="E56" i="1"/>
  <c r="E55" i="1" s="1"/>
  <c r="G56" i="1"/>
  <c r="F56" i="1" s="1"/>
  <c r="K56" i="1" s="1"/>
  <c r="H56" i="1"/>
  <c r="I56" i="1"/>
  <c r="I55" i="1" s="1"/>
  <c r="J56" i="1"/>
  <c r="J55" i="1" s="1"/>
  <c r="F57" i="1"/>
  <c r="K57" i="1"/>
  <c r="D58" i="1"/>
  <c r="E58" i="1"/>
  <c r="F58" i="1"/>
  <c r="K58" i="1" s="1"/>
  <c r="G58" i="1"/>
  <c r="H58" i="1"/>
  <c r="I58" i="1"/>
  <c r="J58" i="1"/>
  <c r="F59" i="1"/>
  <c r="K59" i="1"/>
  <c r="F60" i="1"/>
  <c r="K60" i="1" s="1"/>
  <c r="F61" i="1"/>
  <c r="K61" i="1"/>
  <c r="F62" i="1"/>
  <c r="K62" i="1"/>
  <c r="D64" i="1"/>
  <c r="D63" i="1" s="1"/>
  <c r="E64" i="1"/>
  <c r="E63" i="1" s="1"/>
  <c r="F64" i="1"/>
  <c r="K64" i="1" s="1"/>
  <c r="G64" i="1"/>
  <c r="G63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/>
  <c r="F72" i="1"/>
  <c r="K72" i="1"/>
  <c r="F73" i="1"/>
  <c r="K73" i="1" s="1"/>
  <c r="D74" i="1"/>
  <c r="E74" i="1"/>
  <c r="G74" i="1"/>
  <c r="F74" i="1" s="1"/>
  <c r="K74" i="1" s="1"/>
  <c r="H74" i="1"/>
  <c r="I74" i="1"/>
  <c r="J74" i="1"/>
  <c r="F75" i="1"/>
  <c r="K75" i="1"/>
  <c r="G13" i="3" l="1"/>
  <c r="F14" i="3"/>
  <c r="K14" i="3" s="1"/>
  <c r="H11" i="3"/>
  <c r="F17" i="3"/>
  <c r="K17" i="3" s="1"/>
  <c r="E11" i="3"/>
  <c r="G21" i="3"/>
  <c r="F15" i="3"/>
  <c r="K15" i="3" s="1"/>
  <c r="E45" i="2"/>
  <c r="J13" i="2"/>
  <c r="D45" i="2"/>
  <c r="H13" i="2"/>
  <c r="J50" i="2"/>
  <c r="J45" i="2" s="1"/>
  <c r="J32" i="2"/>
  <c r="E13" i="2"/>
  <c r="E12" i="2" s="1"/>
  <c r="E11" i="2" s="1"/>
  <c r="I50" i="2"/>
  <c r="I45" i="2"/>
  <c r="I32" i="2"/>
  <c r="I13" i="2" s="1"/>
  <c r="I12" i="2" s="1"/>
  <c r="I11" i="2" s="1"/>
  <c r="D13" i="2"/>
  <c r="D12" i="2" s="1"/>
  <c r="D11" i="2" s="1"/>
  <c r="H50" i="2"/>
  <c r="H45" i="2" s="1"/>
  <c r="H32" i="2"/>
  <c r="G47" i="2"/>
  <c r="G37" i="2"/>
  <c r="F37" i="2" s="1"/>
  <c r="K37" i="2" s="1"/>
  <c r="G63" i="2"/>
  <c r="G54" i="2"/>
  <c r="F54" i="2" s="1"/>
  <c r="K54" i="2" s="1"/>
  <c r="G42" i="2"/>
  <c r="F42" i="2" s="1"/>
  <c r="K42" i="2" s="1"/>
  <c r="G23" i="2"/>
  <c r="G15" i="2"/>
  <c r="F38" i="1"/>
  <c r="K38" i="1" s="1"/>
  <c r="E13" i="1"/>
  <c r="I51" i="1"/>
  <c r="I46" i="1" s="1"/>
  <c r="D14" i="1"/>
  <c r="D13" i="1" s="1"/>
  <c r="F63" i="1"/>
  <c r="K63" i="1" s="1"/>
  <c r="H46" i="1"/>
  <c r="F48" i="1"/>
  <c r="K48" i="1" s="1"/>
  <c r="G47" i="1"/>
  <c r="H33" i="1"/>
  <c r="H14" i="1" s="1"/>
  <c r="H13" i="1" s="1"/>
  <c r="J51" i="1"/>
  <c r="J46" i="1" s="1"/>
  <c r="K43" i="1"/>
  <c r="J14" i="1"/>
  <c r="E46" i="1"/>
  <c r="I14" i="1"/>
  <c r="G67" i="1"/>
  <c r="G33" i="1"/>
  <c r="F33" i="1" s="1"/>
  <c r="K33" i="1" s="1"/>
  <c r="G55" i="1"/>
  <c r="F55" i="1" s="1"/>
  <c r="K55" i="1" s="1"/>
  <c r="G24" i="1"/>
  <c r="G16" i="1"/>
  <c r="F44" i="1"/>
  <c r="K44" i="1" s="1"/>
  <c r="F21" i="3" l="1"/>
  <c r="K21" i="3" s="1"/>
  <c r="G20" i="3"/>
  <c r="F20" i="3" s="1"/>
  <c r="K20" i="3" s="1"/>
  <c r="F13" i="3"/>
  <c r="K13" i="3" s="1"/>
  <c r="G12" i="3"/>
  <c r="F63" i="2"/>
  <c r="K63" i="2" s="1"/>
  <c r="G62" i="2"/>
  <c r="F62" i="2" s="1"/>
  <c r="K62" i="2" s="1"/>
  <c r="H12" i="2"/>
  <c r="H11" i="2" s="1"/>
  <c r="F47" i="2"/>
  <c r="K47" i="2" s="1"/>
  <c r="G46" i="2"/>
  <c r="G32" i="2"/>
  <c r="F32" i="2" s="1"/>
  <c r="K32" i="2" s="1"/>
  <c r="J12" i="2"/>
  <c r="J11" i="2" s="1"/>
  <c r="F15" i="2"/>
  <c r="K15" i="2" s="1"/>
  <c r="G14" i="2"/>
  <c r="G50" i="2"/>
  <c r="F50" i="2" s="1"/>
  <c r="K50" i="2" s="1"/>
  <c r="F23" i="2"/>
  <c r="K23" i="2" s="1"/>
  <c r="G22" i="2"/>
  <c r="F22" i="2" s="1"/>
  <c r="K22" i="2" s="1"/>
  <c r="H11" i="1"/>
  <c r="H12" i="1"/>
  <c r="F24" i="1"/>
  <c r="K24" i="1" s="1"/>
  <c r="G23" i="1"/>
  <c r="F23" i="1" s="1"/>
  <c r="K23" i="1" s="1"/>
  <c r="E11" i="1"/>
  <c r="E12" i="1"/>
  <c r="G51" i="1"/>
  <c r="F51" i="1" s="1"/>
  <c r="K51" i="1" s="1"/>
  <c r="F47" i="1"/>
  <c r="K47" i="1" s="1"/>
  <c r="F67" i="1"/>
  <c r="K67" i="1" s="1"/>
  <c r="G66" i="1"/>
  <c r="F66" i="1" s="1"/>
  <c r="K66" i="1" s="1"/>
  <c r="I13" i="1"/>
  <c r="F16" i="1"/>
  <c r="K16" i="1" s="1"/>
  <c r="G15" i="1"/>
  <c r="J13" i="1"/>
  <c r="D11" i="1"/>
  <c r="D12" i="1"/>
  <c r="G11" i="3" l="1"/>
  <c r="F11" i="3" s="1"/>
  <c r="K11" i="3" s="1"/>
  <c r="F12" i="3"/>
  <c r="K12" i="3" s="1"/>
  <c r="F46" i="2"/>
  <c r="K46" i="2" s="1"/>
  <c r="G45" i="2"/>
  <c r="F45" i="2" s="1"/>
  <c r="K45" i="2" s="1"/>
  <c r="F14" i="2"/>
  <c r="K14" i="2" s="1"/>
  <c r="G13" i="2"/>
  <c r="F15" i="1"/>
  <c r="K15" i="1" s="1"/>
  <c r="G14" i="1"/>
  <c r="I11" i="1"/>
  <c r="I12" i="1"/>
  <c r="G46" i="1"/>
  <c r="F46" i="1" s="1"/>
  <c r="K46" i="1" s="1"/>
  <c r="J11" i="1"/>
  <c r="J12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<sst xmlns="http://schemas.openxmlformats.org/spreadsheetml/2006/main" count="486" uniqueCount="255">
  <si>
    <t>CENTRALIZAT</t>
  </si>
  <si>
    <t xml:space="preserve"> Anexa 12</t>
  </si>
  <si>
    <t>Cont de executie - Venituri - Bugetul local</t>
  </si>
  <si>
    <t>Trimestrul: 3,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</si>
  <si>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</si>
  <si>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</si>
  <si>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</si>
  <si>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</si>
  <si>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</si>
  <si>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</si>
  <si>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</si>
  <si>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</si>
  <si>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</si>
  <si>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</si>
  <si>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</si>
  <si>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</si>
  <si>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</si>
  <si>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</si>
  <si>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</si>
  <si>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</si>
  <si>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</si>
  <si>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</si>
  <si>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</si>
  <si>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</si>
  <si>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</si>
  <si>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</si>
  <si>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</si>
  <si>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</si>
  <si>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</si>
  <si>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</si>
  <si>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</si>
  <si>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</si>
  <si>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</si>
  <si>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</si>
  <si>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</si>
  <si>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</si>
  <si>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</si>
  <si>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</si>
  <si>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</si>
  <si>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</si>
  <si>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</si>
  <si>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</si>
  <si>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</si>
  <si>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</si>
  <si>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</si>
  <si>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</si>
  <si>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</si>
  <si>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</si>
  <si>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</si>
  <si>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</si>
  <si>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</si>
  <si>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</si>
  <si>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</si>
  <si>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</si>
  <si>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</si>
  <si>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</si>
  <si>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</si>
  <si>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</si>
  <si>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</si>
  <si>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</si>
  <si>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</si>
  <si>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</si>
  <si>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</si>
  <si>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</si>
  <si>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</si>
  <si>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</si>
  <si>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</si>
  <si>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</si>
  <si>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</si>
  <si>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</si>
  <si>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</si>
  <si>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</si>
  <si>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</si>
  <si>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</si>
  <si>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</si>
  <si>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</si>
  <si>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</si>
  <si>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</si>
  <si>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</si>
  <si>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</si>
  <si>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</si>
  <si>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</si>
  <si>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</si>
  <si>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</si>
  <si>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</si>
  <si>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</si>
  <si>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</si>
  <si>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</si>
  <si>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</si>
  <si>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</si>
  <si>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</si>
  <si>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</si>
  <si>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</si>
  <si>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</si>
  <si>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</si>
  <si>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</si>
  <si>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</si>
  <si>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</si>
  <si>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</si>
  <si>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</si>
  <si>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</si>
  <si>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</si>
  <si>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</si>
  <si>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</si>
  <si>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</si>
  <si>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</si>
  <si>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</si>
  <si>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</si>
  <si>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</si>
  <si>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</si>
  <si>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</si>
  <si>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</si>
  <si>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</si>
  <si>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</si>
  <si>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</si>
  <si>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</si>
  <si>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</si>
  <si>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</si>
  <si>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</si>
  <si>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</si>
  <si>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</si>
  <si>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</si>
  <si>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</si>
  <si>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</si>
  <si>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</si>
  <si>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</si>
  <si>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</si>
  <si>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</si>
  <si>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</si>
  <si>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</si>
  <si>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</si>
  <si>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</si>
  <si>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</si>
  <si>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</si>
  <si>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</si>
  <si>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</si>
  <si>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</si>
  <si>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</si>
  <si>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</si>
  <si>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</si>
  <si>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</si>
  <si>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</si>
  <si>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</si>
  <si>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</si>
  <si>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</si>
  <si>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</si>
  <si>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</si>
  <si>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</si>
  <si>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</si>
  <si>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</si>
  <si>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</si>
  <si>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</si>
  <si>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</si>
  <si>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</si>
  <si>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</si>
  <si>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</si>
  <si>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</si>
  <si>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</si>
  <si>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</si>
  <si>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</si>
  <si>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</si>
  <si>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</si>
  <si>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</si>
  <si>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</si>
  <si>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</si>
  <si>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</si>
  <si>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</si>
  <si>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</si>
  <si>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</si>
  <si>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</si>
  <si>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</si>
  <si>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</si>
  <si>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</si>
  <si>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</si>
  <si>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</si>
  <si>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</si>
  <si>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</si>
  <si>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</si>
  <si>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</si>
  <si>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</si>
  <si>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</si>
  <si>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</si>
  <si>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</si>
  <si>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</si>
  <si>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</si>
  <si>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</si>
  <si>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</si>
  <si>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</si>
  <si>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</si>
  <si>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</si>
  <si>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</si>
  <si>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</si>
  <si>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</si>
  <si>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</si>
  <si>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</si>
  <si>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</si>
  <si>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</si>
  <si>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</si>
  <si>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</si>
  <si>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</si>
  <si>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</si>
  <si>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</si>
  <si>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</si>
  <si>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</si>
  <si>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</si>
  <si>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</si>
  <si>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</si>
  <si>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</si>
  <si>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</si>
  <si>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</si>
  <si>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</si>
  <si>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251</t>
  </si>
  <si>
    <t>Sume alocate din bugetul AFIR, pentru sustinerea proiectelor din PNDR 2014-2020</t>
  </si>
  <si>
    <t>43.02.31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</si>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</sst>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9A2D-48BE-4C39-A8E1-E7CCD18A9612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</f>
        <v>17305450</v>
      </c>
      <c r="E11" s="11">
        <f>E13+E63+E66</f>
        <v>13863000</v>
      </c>
      <c r="F11" s="11">
        <f>G11+H11</f>
        <v>16586657</v>
      </c>
      <c r="G11" s="11">
        <f>G13+G63+G66</f>
        <v>4277974</v>
      </c>
      <c r="H11" s="11">
        <f>H13+H63+H66</f>
        <v>12308683</v>
      </c>
      <c r="I11" s="11">
        <f>I13+I63+I66</f>
        <v>11244224</v>
      </c>
      <c r="J11" s="11">
        <f>J13+J63+J66</f>
        <v>0</v>
      </c>
      <c r="K11" s="11">
        <f>F11-I11-J11</f>
        <v>5342433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7587000</v>
      </c>
      <c r="E12" s="11">
        <f>E13-E34</f>
        <v>6293500</v>
      </c>
      <c r="F12" s="11">
        <f>G12+H12</f>
        <v>10782126</v>
      </c>
      <c r="G12" s="11">
        <f>G13-G34</f>
        <v>4277974</v>
      </c>
      <c r="H12" s="11">
        <f>H13-H34</f>
        <v>6504152</v>
      </c>
      <c r="I12" s="11">
        <f>I13-I34</f>
        <v>5439693</v>
      </c>
      <c r="J12" s="11">
        <f>J13-J34</f>
        <v>0</v>
      </c>
      <c r="K12" s="11">
        <f>F12-I12-J12</f>
        <v>5342433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14725000</v>
      </c>
      <c r="E13" s="11">
        <f>E14+E46</f>
        <v>12009500</v>
      </c>
      <c r="F13" s="11">
        <f>G13+H13</f>
        <v>15456963</v>
      </c>
      <c r="G13" s="11">
        <f>G14+G46</f>
        <v>4277974</v>
      </c>
      <c r="H13" s="11">
        <f>H14+H46</f>
        <v>11178989</v>
      </c>
      <c r="I13" s="11">
        <f>I14+I46</f>
        <v>10114530</v>
      </c>
      <c r="J13" s="11">
        <f>J14+J46</f>
        <v>0</v>
      </c>
      <c r="K13" s="11">
        <f>F13-I13-J13</f>
        <v>5342433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13811000</v>
      </c>
      <c r="E14" s="11">
        <f>E15+E23+E33+E43</f>
        <v>11166500</v>
      </c>
      <c r="F14" s="11">
        <f>G14+H14</f>
        <v>12614755</v>
      </c>
      <c r="G14" s="11">
        <f>G15+G23+G33+G43</f>
        <v>2627636</v>
      </c>
      <c r="H14" s="11">
        <f>H15+H23+H33+H43</f>
        <v>9987119</v>
      </c>
      <c r="I14" s="11">
        <f>I15+I23+I33+I43</f>
        <v>9341735</v>
      </c>
      <c r="J14" s="11">
        <f>J15+J23+J33+J43</f>
        <v>0</v>
      </c>
      <c r="K14" s="11">
        <f>F14-I14-J14</f>
        <v>3273020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4553000</v>
      </c>
      <c r="E15" s="11">
        <f>+E16</f>
        <v>3401500</v>
      </c>
      <c r="F15" s="11">
        <f>G15+H15</f>
        <v>2896910</v>
      </c>
      <c r="G15" s="11">
        <f>+G16</f>
        <v>0</v>
      </c>
      <c r="H15" s="11">
        <f>+H16</f>
        <v>2896910</v>
      </c>
      <c r="I15" s="11">
        <f>+I16</f>
        <v>2896910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4553000</v>
      </c>
      <c r="E16" s="11">
        <f>E17+E19</f>
        <v>3401500</v>
      </c>
      <c r="F16" s="11">
        <f>G16+H16</f>
        <v>2896910</v>
      </c>
      <c r="G16" s="11">
        <f>G17+G19</f>
        <v>0</v>
      </c>
      <c r="H16" s="11">
        <f>H17+H19</f>
        <v>2896910</v>
      </c>
      <c r="I16" s="11">
        <f>I17+I19</f>
        <v>2896910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52000</v>
      </c>
      <c r="E17" s="11">
        <f>+E18</f>
        <v>52000</v>
      </c>
      <c r="F17" s="11">
        <f>G17+H17</f>
        <v>35983</v>
      </c>
      <c r="G17" s="11">
        <f>+G18</f>
        <v>0</v>
      </c>
      <c r="H17" s="11">
        <f>+H18</f>
        <v>35983</v>
      </c>
      <c r="I17" s="11">
        <f>+I18</f>
        <v>35983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52000</v>
      </c>
      <c r="E18" s="11">
        <v>52000</v>
      </c>
      <c r="F18" s="11">
        <f>G18+H18</f>
        <v>35983</v>
      </c>
      <c r="G18" s="11">
        <v>0</v>
      </c>
      <c r="H18" s="11">
        <v>35983</v>
      </c>
      <c r="I18" s="11">
        <v>35983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4501000</v>
      </c>
      <c r="E19" s="11">
        <f>E20+E21+E22</f>
        <v>3349500</v>
      </c>
      <c r="F19" s="11">
        <f>G19+H19</f>
        <v>2860927</v>
      </c>
      <c r="G19" s="11">
        <f>G20+G21+G22</f>
        <v>0</v>
      </c>
      <c r="H19" s="11">
        <f>H20+H21+H22</f>
        <v>2860927</v>
      </c>
      <c r="I19" s="11">
        <f>I20+I21+I22</f>
        <v>2860927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2511000</v>
      </c>
      <c r="E20" s="11">
        <v>1900000</v>
      </c>
      <c r="F20" s="11">
        <f>G20+H20</f>
        <v>1437251</v>
      </c>
      <c r="G20" s="11">
        <v>0</v>
      </c>
      <c r="H20" s="11">
        <v>1437251</v>
      </c>
      <c r="I20" s="11">
        <v>1437251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1428000</v>
      </c>
      <c r="E21" s="11">
        <v>1028000</v>
      </c>
      <c r="F21" s="11">
        <f>G21+H21</f>
        <v>1004958</v>
      </c>
      <c r="G21" s="11">
        <v>0</v>
      </c>
      <c r="H21" s="11">
        <v>1004958</v>
      </c>
      <c r="I21" s="11">
        <v>1004958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562000</v>
      </c>
      <c r="E22" s="11">
        <v>421500</v>
      </c>
      <c r="F22" s="11">
        <f>G22+H22</f>
        <v>418718</v>
      </c>
      <c r="G22" s="11">
        <v>0</v>
      </c>
      <c r="H22" s="11">
        <v>418718</v>
      </c>
      <c r="I22" s="11">
        <v>418718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1287000</v>
      </c>
      <c r="E23" s="11">
        <f>E24</f>
        <v>1247000</v>
      </c>
      <c r="F23" s="11">
        <f>G23+H23</f>
        <v>3541777</v>
      </c>
      <c r="G23" s="11">
        <f>G24</f>
        <v>2070526</v>
      </c>
      <c r="H23" s="11">
        <f>H24</f>
        <v>1471251</v>
      </c>
      <c r="I23" s="11">
        <f>I24</f>
        <v>1071920</v>
      </c>
      <c r="J23" s="11">
        <f>J24</f>
        <v>0</v>
      </c>
      <c r="K23" s="11">
        <f>F23-I23-J23</f>
        <v>2469857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1287000</v>
      </c>
      <c r="E24" s="11">
        <f>E25+E28+E32</f>
        <v>1247000</v>
      </c>
      <c r="F24" s="11">
        <f>G24+H24</f>
        <v>3541777</v>
      </c>
      <c r="G24" s="11">
        <f>G25+G28+G32</f>
        <v>2070526</v>
      </c>
      <c r="H24" s="11">
        <f>H25+H28+H32</f>
        <v>1471251</v>
      </c>
      <c r="I24" s="11">
        <f>I25+I28+I32</f>
        <v>1071920</v>
      </c>
      <c r="J24" s="11">
        <f>J25+J28+J32</f>
        <v>0</v>
      </c>
      <c r="K24" s="11">
        <f>F24-I24-J24</f>
        <v>2469857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662000</v>
      </c>
      <c r="E25" s="11">
        <f>E26+E27</f>
        <v>643000</v>
      </c>
      <c r="F25" s="11">
        <f>G25+H25</f>
        <v>1219269</v>
      </c>
      <c r="G25" s="11">
        <f>G26+G27</f>
        <v>411326</v>
      </c>
      <c r="H25" s="11">
        <f>H26+H27</f>
        <v>807943</v>
      </c>
      <c r="I25" s="11">
        <f>I26+I27</f>
        <v>512379</v>
      </c>
      <c r="J25" s="11">
        <f>J26+J27</f>
        <v>0</v>
      </c>
      <c r="K25" s="11">
        <f>F25-I25-J25</f>
        <v>706890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94000</v>
      </c>
      <c r="E26" s="11">
        <v>83000</v>
      </c>
      <c r="F26" s="11">
        <f>G26+H26</f>
        <v>208973</v>
      </c>
      <c r="G26" s="11">
        <v>95657</v>
      </c>
      <c r="H26" s="11">
        <v>113316</v>
      </c>
      <c r="I26" s="11">
        <v>80393</v>
      </c>
      <c r="J26" s="11">
        <v>0</v>
      </c>
      <c r="K26" s="11">
        <f>F26-I26-J26</f>
        <v>128580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568000</v>
      </c>
      <c r="E27" s="11">
        <v>560000</v>
      </c>
      <c r="F27" s="11">
        <f>G27+H27</f>
        <v>1010296</v>
      </c>
      <c r="G27" s="11">
        <v>315669</v>
      </c>
      <c r="H27" s="11">
        <v>694627</v>
      </c>
      <c r="I27" s="11">
        <v>431986</v>
      </c>
      <c r="J27" s="11">
        <v>0</v>
      </c>
      <c r="K27" s="11">
        <f>F27-I27-J27</f>
        <v>578310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584000</v>
      </c>
      <c r="E28" s="11">
        <f>E29+E30+E31</f>
        <v>563000</v>
      </c>
      <c r="F28" s="11">
        <f>G28+H28</f>
        <v>2271398</v>
      </c>
      <c r="G28" s="11">
        <f>G29+G30+G31</f>
        <v>1636570</v>
      </c>
      <c r="H28" s="11">
        <f>H29+H30+H31</f>
        <v>634828</v>
      </c>
      <c r="I28" s="11">
        <f>I29+I30+I31</f>
        <v>515769</v>
      </c>
      <c r="J28" s="11">
        <f>J29+J30+J31</f>
        <v>0</v>
      </c>
      <c r="K28" s="11">
        <f>F28-I28-J28</f>
        <v>1755629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127000</v>
      </c>
      <c r="E29" s="11">
        <v>117000</v>
      </c>
      <c r="F29" s="11">
        <f>G29+H29</f>
        <v>387523</v>
      </c>
      <c r="G29" s="11">
        <v>255956</v>
      </c>
      <c r="H29" s="11">
        <v>131567</v>
      </c>
      <c r="I29" s="11">
        <v>106455</v>
      </c>
      <c r="J29" s="11">
        <v>0</v>
      </c>
      <c r="K29" s="11">
        <f>F29-I29-J29</f>
        <v>281068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48000</v>
      </c>
      <c r="E30" s="11">
        <v>47000</v>
      </c>
      <c r="F30" s="11">
        <f>G30+H30</f>
        <v>117833</v>
      </c>
      <c r="G30" s="11">
        <v>75358</v>
      </c>
      <c r="H30" s="11">
        <v>42475</v>
      </c>
      <c r="I30" s="11">
        <v>44938</v>
      </c>
      <c r="J30" s="11">
        <v>0</v>
      </c>
      <c r="K30" s="11">
        <f>F30-I30-J30</f>
        <v>72895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409000</v>
      </c>
      <c r="E31" s="11">
        <v>399000</v>
      </c>
      <c r="F31" s="11">
        <f>G31+H31</f>
        <v>1766042</v>
      </c>
      <c r="G31" s="11">
        <v>1305256</v>
      </c>
      <c r="H31" s="11">
        <v>460786</v>
      </c>
      <c r="I31" s="11">
        <v>364376</v>
      </c>
      <c r="J31" s="11">
        <v>0</v>
      </c>
      <c r="K31" s="11">
        <f>F31-I31-J31</f>
        <v>1401666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41000</v>
      </c>
      <c r="E32" s="11">
        <v>41000</v>
      </c>
      <c r="F32" s="11">
        <f>G32+H32</f>
        <v>51110</v>
      </c>
      <c r="G32" s="11">
        <v>22630</v>
      </c>
      <c r="H32" s="11">
        <v>28480</v>
      </c>
      <c r="I32" s="11">
        <v>43772</v>
      </c>
      <c r="J32" s="11">
        <v>0</v>
      </c>
      <c r="K32" s="11">
        <f>F32-I32-J32</f>
        <v>7338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7883000</v>
      </c>
      <c r="E33" s="11">
        <f>E34+E38</f>
        <v>6433000</v>
      </c>
      <c r="F33" s="11">
        <f>G33+H33</f>
        <v>6083594</v>
      </c>
      <c r="G33" s="11">
        <f>G34+G38</f>
        <v>538762</v>
      </c>
      <c r="H33" s="11">
        <f>H34+H38</f>
        <v>5544832</v>
      </c>
      <c r="I33" s="11">
        <f>I34+I38</f>
        <v>5303267</v>
      </c>
      <c r="J33" s="11">
        <f>J34+J38</f>
        <v>0</v>
      </c>
      <c r="K33" s="11">
        <f>F33-I33-J33</f>
        <v>780327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7138000</v>
      </c>
      <c r="E34" s="11">
        <f>+E35+E36+E37</f>
        <v>5716000</v>
      </c>
      <c r="F34" s="11">
        <f>G34+H34</f>
        <v>4674837</v>
      </c>
      <c r="G34" s="11">
        <f>+G35+G36+G37</f>
        <v>0</v>
      </c>
      <c r="H34" s="11">
        <f>+H35+H36+H37</f>
        <v>4674837</v>
      </c>
      <c r="I34" s="11">
        <f>+I35+I36+I37</f>
        <v>4674837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6545000</v>
      </c>
      <c r="E35" s="11">
        <v>5184000</v>
      </c>
      <c r="F35" s="11">
        <f>G35+H35</f>
        <v>4142837</v>
      </c>
      <c r="G35" s="11">
        <v>0</v>
      </c>
      <c r="H35" s="11">
        <v>4142837</v>
      </c>
      <c r="I35" s="11">
        <v>4142837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32000</v>
      </c>
      <c r="F36" s="11">
        <f>G36+H36</f>
        <v>32000</v>
      </c>
      <c r="G36" s="11">
        <v>0</v>
      </c>
      <c r="H36" s="11">
        <v>32000</v>
      </c>
      <c r="I36" s="11">
        <v>32000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553000</v>
      </c>
      <c r="E37" s="11">
        <v>500000</v>
      </c>
      <c r="F37" s="11">
        <f>G37+H37</f>
        <v>500000</v>
      </c>
      <c r="G37" s="11">
        <v>0</v>
      </c>
      <c r="H37" s="11">
        <v>500000</v>
      </c>
      <c r="I37" s="11">
        <v>500000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745000</v>
      </c>
      <c r="E38" s="11">
        <f>E39+E42</f>
        <v>717000</v>
      </c>
      <c r="F38" s="11">
        <f>G38+H38</f>
        <v>1408757</v>
      </c>
      <c r="G38" s="11">
        <f>G39+G42</f>
        <v>538762</v>
      </c>
      <c r="H38" s="11">
        <f>H39+H42</f>
        <v>869995</v>
      </c>
      <c r="I38" s="11">
        <f>I39+I42</f>
        <v>628430</v>
      </c>
      <c r="J38" s="11">
        <f>J39+J42</f>
        <v>0</v>
      </c>
      <c r="K38" s="11">
        <f>F38-I38-J38</f>
        <v>780327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677000</v>
      </c>
      <c r="E39" s="11">
        <f>E40+E41</f>
        <v>660000</v>
      </c>
      <c r="F39" s="11">
        <f>G39+H39</f>
        <v>1355606</v>
      </c>
      <c r="G39" s="11">
        <f>G40+G41</f>
        <v>538762</v>
      </c>
      <c r="H39" s="11">
        <f>H40+H41</f>
        <v>816844</v>
      </c>
      <c r="I39" s="11">
        <f>I40+I41</f>
        <v>575279</v>
      </c>
      <c r="J39" s="11">
        <f>J40+J41</f>
        <v>0</v>
      </c>
      <c r="K39" s="11">
        <f>F39-I39-J39</f>
        <v>780327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236000</v>
      </c>
      <c r="E40" s="11">
        <v>230000</v>
      </c>
      <c r="F40" s="11">
        <f>G40+H40</f>
        <v>803760</v>
      </c>
      <c r="G40" s="11">
        <v>457237</v>
      </c>
      <c r="H40" s="11">
        <v>346523</v>
      </c>
      <c r="I40" s="11">
        <v>224120</v>
      </c>
      <c r="J40" s="11">
        <v>0</v>
      </c>
      <c r="K40" s="11">
        <f>F40-I40-J40</f>
        <v>579640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441000</v>
      </c>
      <c r="E41" s="11">
        <v>430000</v>
      </c>
      <c r="F41" s="11">
        <f>G41+H41</f>
        <v>551846</v>
      </c>
      <c r="G41" s="11">
        <v>81525</v>
      </c>
      <c r="H41" s="11">
        <v>470321</v>
      </c>
      <c r="I41" s="11">
        <v>351159</v>
      </c>
      <c r="J41" s="11">
        <v>0</v>
      </c>
      <c r="K41" s="11">
        <f>F41-I41-J41</f>
        <v>200687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68000</v>
      </c>
      <c r="E42" s="11">
        <v>57000</v>
      </c>
      <c r="F42" s="11">
        <f>G42+H42</f>
        <v>53151</v>
      </c>
      <c r="G42" s="11">
        <v>0</v>
      </c>
      <c r="H42" s="11">
        <v>53151</v>
      </c>
      <c r="I42" s="11">
        <v>53151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88000</v>
      </c>
      <c r="E43" s="11">
        <f>E44</f>
        <v>85000</v>
      </c>
      <c r="F43" s="11">
        <f>G43+H43</f>
        <v>92474</v>
      </c>
      <c r="G43" s="11">
        <f>G44</f>
        <v>18348</v>
      </c>
      <c r="H43" s="11">
        <f>H44</f>
        <v>74126</v>
      </c>
      <c r="I43" s="11">
        <f>I44</f>
        <v>69638</v>
      </c>
      <c r="J43" s="11">
        <f>J44</f>
        <v>0</v>
      </c>
      <c r="K43" s="11">
        <f>F43-I43-J43</f>
        <v>22836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88000</v>
      </c>
      <c r="E44" s="11">
        <f>E45</f>
        <v>85000</v>
      </c>
      <c r="F44" s="11">
        <f>G44+H44</f>
        <v>92474</v>
      </c>
      <c r="G44" s="11">
        <f>G45</f>
        <v>18348</v>
      </c>
      <c r="H44" s="11">
        <f>H45</f>
        <v>74126</v>
      </c>
      <c r="I44" s="11">
        <f>I45</f>
        <v>69638</v>
      </c>
      <c r="J44" s="11">
        <f>J45</f>
        <v>0</v>
      </c>
      <c r="K44" s="11">
        <f>F44-I44-J44</f>
        <v>22836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88000</v>
      </c>
      <c r="E45" s="11">
        <v>85000</v>
      </c>
      <c r="F45" s="11">
        <f>G45+H45</f>
        <v>92474</v>
      </c>
      <c r="G45" s="11">
        <v>18348</v>
      </c>
      <c r="H45" s="11">
        <v>74126</v>
      </c>
      <c r="I45" s="11">
        <v>69638</v>
      </c>
      <c r="J45" s="11">
        <v>0</v>
      </c>
      <c r="K45" s="11">
        <f>F45-I45-J45</f>
        <v>22836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914000</v>
      </c>
      <c r="E46" s="11">
        <f>E47+E51</f>
        <v>843000</v>
      </c>
      <c r="F46" s="11">
        <f>G46+H46</f>
        <v>2842208</v>
      </c>
      <c r="G46" s="11">
        <f>G47+G51</f>
        <v>1650338</v>
      </c>
      <c r="H46" s="11">
        <f>H47+H51</f>
        <v>1191870</v>
      </c>
      <c r="I46" s="11">
        <f>I47+I51</f>
        <v>772795</v>
      </c>
      <c r="J46" s="11">
        <f>J47+J51</f>
        <v>0</v>
      </c>
      <c r="K46" s="11">
        <f>F46-I46-J46</f>
        <v>2069413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139000</v>
      </c>
      <c r="E47" s="11">
        <f>E48</f>
        <v>137000</v>
      </c>
      <c r="F47" s="11">
        <f>G47+H47</f>
        <v>209185</v>
      </c>
      <c r="G47" s="11">
        <f>G48</f>
        <v>69076</v>
      </c>
      <c r="H47" s="11">
        <f>H48</f>
        <v>140109</v>
      </c>
      <c r="I47" s="11">
        <f>I48</f>
        <v>120189</v>
      </c>
      <c r="J47" s="11">
        <f>J48</f>
        <v>0</v>
      </c>
      <c r="K47" s="11">
        <f>F47-I47-J47</f>
        <v>88996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139000</v>
      </c>
      <c r="E48" s="11">
        <f>+E49</f>
        <v>137000</v>
      </c>
      <c r="F48" s="11">
        <f>G48+H48</f>
        <v>209185</v>
      </c>
      <c r="G48" s="11">
        <f>+G49</f>
        <v>69076</v>
      </c>
      <c r="H48" s="11">
        <f>+H49</f>
        <v>140109</v>
      </c>
      <c r="I48" s="11">
        <f>+I49</f>
        <v>120189</v>
      </c>
      <c r="J48" s="11">
        <f>+J49</f>
        <v>0</v>
      </c>
      <c r="K48" s="11">
        <f>F48-I48-J48</f>
        <v>88996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139000</v>
      </c>
      <c r="E49" s="11">
        <f>+E50</f>
        <v>137000</v>
      </c>
      <c r="F49" s="11">
        <f>G49+H49</f>
        <v>209185</v>
      </c>
      <c r="G49" s="11">
        <f>+G50</f>
        <v>69076</v>
      </c>
      <c r="H49" s="11">
        <f>+H50</f>
        <v>140109</v>
      </c>
      <c r="I49" s="11">
        <f>+I50</f>
        <v>120189</v>
      </c>
      <c r="J49" s="11">
        <f>+J50</f>
        <v>0</v>
      </c>
      <c r="K49" s="11">
        <f>F49-I49-J49</f>
        <v>88996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139000</v>
      </c>
      <c r="E50" s="11">
        <v>137000</v>
      </c>
      <c r="F50" s="11">
        <f>G50+H50</f>
        <v>209185</v>
      </c>
      <c r="G50" s="11">
        <v>69076</v>
      </c>
      <c r="H50" s="11">
        <v>140109</v>
      </c>
      <c r="I50" s="11">
        <v>120189</v>
      </c>
      <c r="J50" s="11">
        <v>0</v>
      </c>
      <c r="K50" s="11">
        <f>F50-I50-J50</f>
        <v>88996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</f>
        <v>775000</v>
      </c>
      <c r="E51" s="11">
        <f>E52+E55+E58</f>
        <v>706000</v>
      </c>
      <c r="F51" s="11">
        <f>G51+H51</f>
        <v>2633023</v>
      </c>
      <c r="G51" s="11">
        <f>G52+G55+G58</f>
        <v>1581262</v>
      </c>
      <c r="H51" s="11">
        <f>H52+H55+H58</f>
        <v>1051761</v>
      </c>
      <c r="I51" s="11">
        <f>I52+I55+I58</f>
        <v>652606</v>
      </c>
      <c r="J51" s="11">
        <f>J52+J55+J58</f>
        <v>0</v>
      </c>
      <c r="K51" s="11">
        <f>F51-I51-J51</f>
        <v>1980417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3000</v>
      </c>
      <c r="F52" s="11">
        <f>G52+H52</f>
        <v>17188</v>
      </c>
      <c r="G52" s="11">
        <f>G53+G54</f>
        <v>17108</v>
      </c>
      <c r="H52" s="11">
        <f>H53+H54</f>
        <v>80</v>
      </c>
      <c r="I52" s="11">
        <f>I53+I54</f>
        <v>1169</v>
      </c>
      <c r="J52" s="11">
        <f>J53+J54</f>
        <v>0</v>
      </c>
      <c r="K52" s="11">
        <f>F52-I52-J52</f>
        <v>16019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3000</v>
      </c>
      <c r="F53" s="11">
        <f>G53+H53</f>
        <v>16688</v>
      </c>
      <c r="G53" s="11">
        <v>16608</v>
      </c>
      <c r="H53" s="11">
        <v>80</v>
      </c>
      <c r="I53" s="11">
        <v>1169</v>
      </c>
      <c r="J53" s="11">
        <v>0</v>
      </c>
      <c r="K53" s="11">
        <f>F53-I53-J53</f>
        <v>15519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370000</v>
      </c>
      <c r="E55" s="11">
        <f>E56</f>
        <v>313000</v>
      </c>
      <c r="F55" s="11">
        <f>G55+H55</f>
        <v>2211866</v>
      </c>
      <c r="G55" s="11">
        <f>G56</f>
        <v>1560185</v>
      </c>
      <c r="H55" s="11">
        <f>H56</f>
        <v>651681</v>
      </c>
      <c r="I55" s="11">
        <f>I56</f>
        <v>371860</v>
      </c>
      <c r="J55" s="11">
        <f>J56</f>
        <v>0</v>
      </c>
      <c r="K55" s="11">
        <f>F55-I55-J55</f>
        <v>1840006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370000</v>
      </c>
      <c r="E56" s="11">
        <f>E57</f>
        <v>313000</v>
      </c>
      <c r="F56" s="11">
        <f>G56+H56</f>
        <v>2211866</v>
      </c>
      <c r="G56" s="11">
        <f>G57</f>
        <v>1560185</v>
      </c>
      <c r="H56" s="11">
        <f>H57</f>
        <v>651681</v>
      </c>
      <c r="I56" s="11">
        <f>I57</f>
        <v>371860</v>
      </c>
      <c r="J56" s="11">
        <f>J57</f>
        <v>0</v>
      </c>
      <c r="K56" s="11">
        <f>F56-I56-J56</f>
        <v>1840006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370000</v>
      </c>
      <c r="E57" s="11">
        <v>313000</v>
      </c>
      <c r="F57" s="11">
        <f>G57+H57</f>
        <v>2211866</v>
      </c>
      <c r="G57" s="11">
        <v>1560185</v>
      </c>
      <c r="H57" s="11">
        <v>651681</v>
      </c>
      <c r="I57" s="11">
        <v>371860</v>
      </c>
      <c r="J57" s="11">
        <v>0</v>
      </c>
      <c r="K57" s="11">
        <f>F57-I57-J57</f>
        <v>1840006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402000</v>
      </c>
      <c r="E58" s="11">
        <f>+E59+E60</f>
        <v>390000</v>
      </c>
      <c r="F58" s="11">
        <f>G58+H58</f>
        <v>403969</v>
      </c>
      <c r="G58" s="11">
        <f>+G59+G60</f>
        <v>3969</v>
      </c>
      <c r="H58" s="11">
        <f>+H59+H60</f>
        <v>400000</v>
      </c>
      <c r="I58" s="11">
        <f>+I59+I60</f>
        <v>279577</v>
      </c>
      <c r="J58" s="11">
        <f>+J59+J60</f>
        <v>0</v>
      </c>
      <c r="K58" s="11">
        <f>F58-I58-J58</f>
        <v>124392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262000</v>
      </c>
      <c r="E59" s="11">
        <v>260000</v>
      </c>
      <c r="F59" s="11">
        <f>G59+H59</f>
        <v>303969</v>
      </c>
      <c r="G59" s="11">
        <v>3969</v>
      </c>
      <c r="H59" s="11">
        <v>300000</v>
      </c>
      <c r="I59" s="11">
        <v>197727</v>
      </c>
      <c r="J59" s="11">
        <v>0</v>
      </c>
      <c r="K59" s="11">
        <f>F59-I59-J59</f>
        <v>106242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140000</v>
      </c>
      <c r="E60" s="11">
        <v>130000</v>
      </c>
      <c r="F60" s="11">
        <f>G60+H60</f>
        <v>100000</v>
      </c>
      <c r="G60" s="11">
        <v>0</v>
      </c>
      <c r="H60" s="11">
        <v>100000</v>
      </c>
      <c r="I60" s="11">
        <v>81850</v>
      </c>
      <c r="J60" s="11">
        <v>0</v>
      </c>
      <c r="K60" s="11">
        <f>F60-I60-J60</f>
        <v>18150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-3005000</v>
      </c>
      <c r="E61" s="11">
        <v>-2614000</v>
      </c>
      <c r="F61" s="11">
        <f>G61+H61</f>
        <v>-1534158</v>
      </c>
      <c r="G61" s="11">
        <v>0</v>
      </c>
      <c r="H61" s="11">
        <v>-1534158</v>
      </c>
      <c r="I61" s="11">
        <v>-1534158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3005000</v>
      </c>
      <c r="E62" s="11">
        <v>2614000</v>
      </c>
      <c r="F62" s="11">
        <f>G62+H62</f>
        <v>1534158</v>
      </c>
      <c r="G62" s="11">
        <v>0</v>
      </c>
      <c r="H62" s="11">
        <v>1534158</v>
      </c>
      <c r="I62" s="11">
        <v>1534158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182500</v>
      </c>
      <c r="E63" s="11">
        <f>E64</f>
        <v>182500</v>
      </c>
      <c r="F63" s="11">
        <f>G63+H63</f>
        <v>182412</v>
      </c>
      <c r="G63" s="11">
        <f>G64</f>
        <v>0</v>
      </c>
      <c r="H63" s="11">
        <f>H64</f>
        <v>182412</v>
      </c>
      <c r="I63" s="11">
        <f>I64</f>
        <v>182412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182500</v>
      </c>
      <c r="E64" s="11">
        <f>+E65</f>
        <v>182500</v>
      </c>
      <c r="F64" s="11">
        <f>G64+H64</f>
        <v>182412</v>
      </c>
      <c r="G64" s="11">
        <f>+G65</f>
        <v>0</v>
      </c>
      <c r="H64" s="11">
        <f>+H65</f>
        <v>182412</v>
      </c>
      <c r="I64" s="11">
        <f>+I65</f>
        <v>182412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182500</v>
      </c>
      <c r="E65" s="11">
        <v>182500</v>
      </c>
      <c r="F65" s="11">
        <f>G65+H65</f>
        <v>182412</v>
      </c>
      <c r="G65" s="11">
        <v>0</v>
      </c>
      <c r="H65" s="11">
        <v>182412</v>
      </c>
      <c r="I65" s="11">
        <v>182412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2397950</v>
      </c>
      <c r="E66" s="11">
        <f>E67</f>
        <v>1671000</v>
      </c>
      <c r="F66" s="11">
        <f>G66+H66</f>
        <v>947282</v>
      </c>
      <c r="G66" s="11">
        <f>G67</f>
        <v>0</v>
      </c>
      <c r="H66" s="11">
        <f>H67</f>
        <v>947282</v>
      </c>
      <c r="I66" s="11">
        <f>I67</f>
        <v>947282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D68+D74</f>
        <v>2397950</v>
      </c>
      <c r="E67" s="11">
        <f>E68+E74</f>
        <v>1671000</v>
      </c>
      <c r="F67" s="11">
        <f>G67+H67</f>
        <v>947282</v>
      </c>
      <c r="G67" s="11">
        <f>G68+G74</f>
        <v>0</v>
      </c>
      <c r="H67" s="11">
        <f>H68+H74</f>
        <v>947282</v>
      </c>
      <c r="I67" s="11">
        <f>I68+I74</f>
        <v>947282</v>
      </c>
      <c r="J67" s="11">
        <f>J68+J74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+D69+D70+D71+D72+D73</f>
        <v>1701000</v>
      </c>
      <c r="E68" s="11">
        <f>+E69+E70+E71+E72+E73</f>
        <v>1671000</v>
      </c>
      <c r="F68" s="11">
        <f>G68+H68</f>
        <v>250332</v>
      </c>
      <c r="G68" s="11">
        <f>+G69+G70+G71+G72+G73</f>
        <v>0</v>
      </c>
      <c r="H68" s="11">
        <f>+H69+H70+H71+H72+H73</f>
        <v>250332</v>
      </c>
      <c r="I68" s="11">
        <f>+I69+I70+I71+I72+I73</f>
        <v>250332</v>
      </c>
      <c r="J68" s="11">
        <f>+J69+J70+J71+J72+J73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120000</v>
      </c>
      <c r="E69" s="11">
        <v>120000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160000</v>
      </c>
      <c r="E70" s="11">
        <v>150000</v>
      </c>
      <c r="F70" s="11">
        <f>G70+H70</f>
        <v>100488</v>
      </c>
      <c r="G70" s="11">
        <v>0</v>
      </c>
      <c r="H70" s="11">
        <v>100488</v>
      </c>
      <c r="I70" s="11">
        <v>100488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85000</v>
      </c>
      <c r="E71" s="11">
        <v>65000</v>
      </c>
      <c r="F71" s="11">
        <f>G71+H71</f>
        <v>60331</v>
      </c>
      <c r="G71" s="11">
        <v>0</v>
      </c>
      <c r="H71" s="11">
        <v>60331</v>
      </c>
      <c r="I71" s="11">
        <v>60331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72000</v>
      </c>
      <c r="E72" s="11">
        <v>72000</v>
      </c>
      <c r="F72" s="11">
        <f>G72+H72</f>
        <v>71468</v>
      </c>
      <c r="G72" s="11">
        <v>0</v>
      </c>
      <c r="H72" s="11">
        <v>71468</v>
      </c>
      <c r="I72" s="11">
        <v>71468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v>1264000</v>
      </c>
      <c r="E73" s="11">
        <v>1264000</v>
      </c>
      <c r="F73" s="11">
        <f>G73+H73</f>
        <v>18045</v>
      </c>
      <c r="G73" s="11">
        <v>0</v>
      </c>
      <c r="H73" s="11">
        <v>18045</v>
      </c>
      <c r="I73" s="11">
        <v>18045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+D75</f>
        <v>696950</v>
      </c>
      <c r="E74" s="11">
        <f>+E75</f>
        <v>0</v>
      </c>
      <c r="F74" s="11">
        <f>G74+H74</f>
        <v>696950</v>
      </c>
      <c r="G74" s="11">
        <f>+G75</f>
        <v>0</v>
      </c>
      <c r="H74" s="11">
        <f>+H75</f>
        <v>696950</v>
      </c>
      <c r="I74" s="11">
        <f>+I75</f>
        <v>696950</v>
      </c>
      <c r="J74" s="11">
        <f>+J75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696950</v>
      </c>
      <c r="E75" s="11">
        <v>0</v>
      </c>
      <c r="F75" s="11">
        <f>G75+H75</f>
        <v>696950</v>
      </c>
      <c r="G75" s="11">
        <v>0</v>
      </c>
      <c r="H75" s="11">
        <v>696950</v>
      </c>
      <c r="I75" s="11">
        <v>696950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218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 t="s">
        <v>217</v>
      </c>
      <c r="F78" s="3"/>
      <c r="G78" s="3"/>
      <c r="H78" s="3"/>
      <c r="I78" s="3"/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0194-2065-4070-BB39-BC08A5C726FA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D12+D62</f>
        <v>11965000</v>
      </c>
      <c r="E11" s="11">
        <f>E12+E62</f>
        <v>9610500</v>
      </c>
      <c r="F11" s="11">
        <f>G11+H11</f>
        <v>14083624</v>
      </c>
      <c r="G11" s="11">
        <f>G12+G62</f>
        <v>4277974</v>
      </c>
      <c r="H11" s="11">
        <f>H12+H62</f>
        <v>9805650</v>
      </c>
      <c r="I11" s="11">
        <f>I12+I62</f>
        <v>8741191</v>
      </c>
      <c r="J11" s="11">
        <f>J12+J62</f>
        <v>0</v>
      </c>
      <c r="K11" s="11">
        <f>F11-I11-J11</f>
        <v>5342433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11720000</v>
      </c>
      <c r="E12" s="11">
        <f>E13+E45</f>
        <v>9395500</v>
      </c>
      <c r="F12" s="11">
        <f>G12+H12</f>
        <v>13922805</v>
      </c>
      <c r="G12" s="11">
        <f>G13+G45</f>
        <v>4277974</v>
      </c>
      <c r="H12" s="11">
        <f>H13+H45</f>
        <v>9644831</v>
      </c>
      <c r="I12" s="11">
        <f>I13+I45</f>
        <v>8580372</v>
      </c>
      <c r="J12" s="11">
        <f>J13+J45</f>
        <v>0</v>
      </c>
      <c r="K12" s="11">
        <f>F12-I12-J12</f>
        <v>5342433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13811000</v>
      </c>
      <c r="E13" s="11">
        <f>E14+E22+E32+E42</f>
        <v>11166500</v>
      </c>
      <c r="F13" s="11">
        <f>G13+H13</f>
        <v>12614755</v>
      </c>
      <c r="G13" s="11">
        <f>G14+G22+G32+G42</f>
        <v>2627636</v>
      </c>
      <c r="H13" s="11">
        <f>H14+H22+H32+H42</f>
        <v>9987119</v>
      </c>
      <c r="I13" s="11">
        <f>I14+I22+I32+I42</f>
        <v>9341735</v>
      </c>
      <c r="J13" s="11">
        <f>J14+J22+J32+J42</f>
        <v>0</v>
      </c>
      <c r="K13" s="11">
        <f>F13-I13-J13</f>
        <v>3273020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4553000</v>
      </c>
      <c r="E14" s="11">
        <f>+E15</f>
        <v>3401500</v>
      </c>
      <c r="F14" s="11">
        <f>G14+H14</f>
        <v>2896910</v>
      </c>
      <c r="G14" s="11">
        <f>+G15</f>
        <v>0</v>
      </c>
      <c r="H14" s="11">
        <f>+H15</f>
        <v>2896910</v>
      </c>
      <c r="I14" s="11">
        <f>+I15</f>
        <v>2896910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4553000</v>
      </c>
      <c r="E15" s="11">
        <f>E16+E18</f>
        <v>3401500</v>
      </c>
      <c r="F15" s="11">
        <f>G15+H15</f>
        <v>2896910</v>
      </c>
      <c r="G15" s="11">
        <f>G16+G18</f>
        <v>0</v>
      </c>
      <c r="H15" s="11">
        <f>H16+H18</f>
        <v>2896910</v>
      </c>
      <c r="I15" s="11">
        <f>I16+I18</f>
        <v>2896910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52000</v>
      </c>
      <c r="E16" s="11">
        <f>+E17</f>
        <v>52000</v>
      </c>
      <c r="F16" s="11">
        <f>G16+H16</f>
        <v>35983</v>
      </c>
      <c r="G16" s="11">
        <f>+G17</f>
        <v>0</v>
      </c>
      <c r="H16" s="11">
        <f>+H17</f>
        <v>35983</v>
      </c>
      <c r="I16" s="11">
        <f>+I17</f>
        <v>35983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52000</v>
      </c>
      <c r="E17" s="11">
        <v>52000</v>
      </c>
      <c r="F17" s="11">
        <f>G17+H17</f>
        <v>35983</v>
      </c>
      <c r="G17" s="11">
        <v>0</v>
      </c>
      <c r="H17" s="11">
        <v>35983</v>
      </c>
      <c r="I17" s="11">
        <v>35983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4501000</v>
      </c>
      <c r="E18" s="11">
        <f>E19+E20+E21</f>
        <v>3349500</v>
      </c>
      <c r="F18" s="11">
        <f>G18+H18</f>
        <v>2860927</v>
      </c>
      <c r="G18" s="11">
        <f>G19+G20+G21</f>
        <v>0</v>
      </c>
      <c r="H18" s="11">
        <f>H19+H20+H21</f>
        <v>2860927</v>
      </c>
      <c r="I18" s="11">
        <f>I19+I20+I21</f>
        <v>2860927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2511000</v>
      </c>
      <c r="E19" s="11">
        <v>1900000</v>
      </c>
      <c r="F19" s="11">
        <f>G19+H19</f>
        <v>1437251</v>
      </c>
      <c r="G19" s="11">
        <v>0</v>
      </c>
      <c r="H19" s="11">
        <v>1437251</v>
      </c>
      <c r="I19" s="11">
        <v>1437251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1428000</v>
      </c>
      <c r="E20" s="11">
        <v>1028000</v>
      </c>
      <c r="F20" s="11">
        <f>G20+H20</f>
        <v>1004958</v>
      </c>
      <c r="G20" s="11">
        <v>0</v>
      </c>
      <c r="H20" s="11">
        <v>1004958</v>
      </c>
      <c r="I20" s="11">
        <v>1004958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562000</v>
      </c>
      <c r="E21" s="11">
        <v>421500</v>
      </c>
      <c r="F21" s="11">
        <f>G21+H21</f>
        <v>418718</v>
      </c>
      <c r="G21" s="11">
        <v>0</v>
      </c>
      <c r="H21" s="11">
        <v>418718</v>
      </c>
      <c r="I21" s="11">
        <v>418718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223</v>
      </c>
      <c r="B22" s="10" t="s">
        <v>56</v>
      </c>
      <c r="C22" s="10" t="s">
        <v>57</v>
      </c>
      <c r="D22" s="11">
        <f>D23</f>
        <v>1287000</v>
      </c>
      <c r="E22" s="11">
        <f>E23</f>
        <v>1247000</v>
      </c>
      <c r="F22" s="11">
        <f>G22+H22</f>
        <v>3541777</v>
      </c>
      <c r="G22" s="11">
        <f>G23</f>
        <v>2070526</v>
      </c>
      <c r="H22" s="11">
        <f>H23</f>
        <v>1471251</v>
      </c>
      <c r="I22" s="11">
        <f>I23</f>
        <v>1071920</v>
      </c>
      <c r="J22" s="11">
        <f>J23</f>
        <v>0</v>
      </c>
      <c r="K22" s="11">
        <f>F22-I22-J22</f>
        <v>2469857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1287000</v>
      </c>
      <c r="E23" s="11">
        <f>E24+E27+E31</f>
        <v>1247000</v>
      </c>
      <c r="F23" s="11">
        <f>G23+H23</f>
        <v>3541777</v>
      </c>
      <c r="G23" s="11">
        <f>G24+G27+G31</f>
        <v>2070526</v>
      </c>
      <c r="H23" s="11">
        <f>H24+H27+H31</f>
        <v>1471251</v>
      </c>
      <c r="I23" s="11">
        <f>I24+I27+I31</f>
        <v>1071920</v>
      </c>
      <c r="J23" s="11">
        <f>J24+J27+J31</f>
        <v>0</v>
      </c>
      <c r="K23" s="11">
        <f>F23-I23-J23</f>
        <v>2469857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662000</v>
      </c>
      <c r="E24" s="11">
        <f>E25+E26</f>
        <v>643000</v>
      </c>
      <c r="F24" s="11">
        <f>G24+H24</f>
        <v>1219269</v>
      </c>
      <c r="G24" s="11">
        <f>G25+G26</f>
        <v>411326</v>
      </c>
      <c r="H24" s="11">
        <f>H25+H26</f>
        <v>807943</v>
      </c>
      <c r="I24" s="11">
        <f>I25+I26</f>
        <v>512379</v>
      </c>
      <c r="J24" s="11">
        <f>J25+J26</f>
        <v>0</v>
      </c>
      <c r="K24" s="11">
        <f>F24-I24-J24</f>
        <v>706890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94000</v>
      </c>
      <c r="E25" s="11">
        <v>83000</v>
      </c>
      <c r="F25" s="11">
        <f>G25+H25</f>
        <v>208973</v>
      </c>
      <c r="G25" s="11">
        <v>95657</v>
      </c>
      <c r="H25" s="11">
        <v>113316</v>
      </c>
      <c r="I25" s="11">
        <v>80393</v>
      </c>
      <c r="J25" s="11">
        <v>0</v>
      </c>
      <c r="K25" s="11">
        <f>F25-I25-J25</f>
        <v>128580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568000</v>
      </c>
      <c r="E26" s="11">
        <v>560000</v>
      </c>
      <c r="F26" s="11">
        <f>G26+H26</f>
        <v>1010296</v>
      </c>
      <c r="G26" s="11">
        <v>315669</v>
      </c>
      <c r="H26" s="11">
        <v>694627</v>
      </c>
      <c r="I26" s="11">
        <v>431986</v>
      </c>
      <c r="J26" s="11">
        <v>0</v>
      </c>
      <c r="K26" s="11">
        <f>F26-I26-J26</f>
        <v>578310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584000</v>
      </c>
      <c r="E27" s="11">
        <f>E28+E29+E30</f>
        <v>563000</v>
      </c>
      <c r="F27" s="11">
        <f>G27+H27</f>
        <v>2271398</v>
      </c>
      <c r="G27" s="11">
        <f>G28+G29+G30</f>
        <v>1636570</v>
      </c>
      <c r="H27" s="11">
        <f>H28+H29+H30</f>
        <v>634828</v>
      </c>
      <c r="I27" s="11">
        <f>I28+I29+I30</f>
        <v>515769</v>
      </c>
      <c r="J27" s="11">
        <f>J28+J29+J30</f>
        <v>0</v>
      </c>
      <c r="K27" s="11">
        <f>F27-I27-J27</f>
        <v>1755629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127000</v>
      </c>
      <c r="E28" s="11">
        <v>117000</v>
      </c>
      <c r="F28" s="11">
        <f>G28+H28</f>
        <v>387523</v>
      </c>
      <c r="G28" s="11">
        <v>255956</v>
      </c>
      <c r="H28" s="11">
        <v>131567</v>
      </c>
      <c r="I28" s="11">
        <v>106455</v>
      </c>
      <c r="J28" s="11">
        <v>0</v>
      </c>
      <c r="K28" s="11">
        <f>F28-I28-J28</f>
        <v>281068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48000</v>
      </c>
      <c r="E29" s="11">
        <v>47000</v>
      </c>
      <c r="F29" s="11">
        <f>G29+H29</f>
        <v>117833</v>
      </c>
      <c r="G29" s="11">
        <v>75358</v>
      </c>
      <c r="H29" s="11">
        <v>42475</v>
      </c>
      <c r="I29" s="11">
        <v>44938</v>
      </c>
      <c r="J29" s="11">
        <v>0</v>
      </c>
      <c r="K29" s="11">
        <f>F29-I29-J29</f>
        <v>72895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409000</v>
      </c>
      <c r="E30" s="11">
        <v>399000</v>
      </c>
      <c r="F30" s="11">
        <f>G30+H30</f>
        <v>1766042</v>
      </c>
      <c r="G30" s="11">
        <v>1305256</v>
      </c>
      <c r="H30" s="11">
        <v>460786</v>
      </c>
      <c r="I30" s="11">
        <v>364376</v>
      </c>
      <c r="J30" s="11">
        <v>0</v>
      </c>
      <c r="K30" s="11">
        <f>F30-I30-J30</f>
        <v>1401666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41000</v>
      </c>
      <c r="E31" s="11">
        <v>41000</v>
      </c>
      <c r="F31" s="11">
        <f>G31+H31</f>
        <v>51110</v>
      </c>
      <c r="G31" s="11">
        <v>22630</v>
      </c>
      <c r="H31" s="11">
        <v>28480</v>
      </c>
      <c r="I31" s="11">
        <v>43772</v>
      </c>
      <c r="J31" s="11">
        <v>0</v>
      </c>
      <c r="K31" s="11">
        <f>F31-I31-J31</f>
        <v>7338</v>
      </c>
    </row>
    <row r="32" spans="1:11" s="6" customFormat="1" ht="22.5" x14ac:dyDescent="0.25">
      <c r="A32" s="10" t="s">
        <v>224</v>
      </c>
      <c r="B32" s="10" t="s">
        <v>86</v>
      </c>
      <c r="C32" s="10" t="s">
        <v>87</v>
      </c>
      <c r="D32" s="11">
        <f>D33+D37</f>
        <v>7883000</v>
      </c>
      <c r="E32" s="11">
        <f>E33+E37</f>
        <v>6433000</v>
      </c>
      <c r="F32" s="11">
        <f>G32+H32</f>
        <v>6083594</v>
      </c>
      <c r="G32" s="11">
        <f>G33+G37</f>
        <v>538762</v>
      </c>
      <c r="H32" s="11">
        <f>H33+H37</f>
        <v>5544832</v>
      </c>
      <c r="I32" s="11">
        <f>I33+I37</f>
        <v>5303267</v>
      </c>
      <c r="J32" s="11">
        <f>J33+J37</f>
        <v>0</v>
      </c>
      <c r="K32" s="11">
        <f>F32-I32-J32</f>
        <v>780327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7138000</v>
      </c>
      <c r="E33" s="11">
        <f>+E34+E35+E36</f>
        <v>5716000</v>
      </c>
      <c r="F33" s="11">
        <f>G33+H33</f>
        <v>4674837</v>
      </c>
      <c r="G33" s="11">
        <f>+G34+G35+G36</f>
        <v>0</v>
      </c>
      <c r="H33" s="11">
        <f>+H34+H35+H36</f>
        <v>4674837</v>
      </c>
      <c r="I33" s="11">
        <f>+I34+I35+I36</f>
        <v>4674837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225</v>
      </c>
      <c r="B34" s="10" t="s">
        <v>92</v>
      </c>
      <c r="C34" s="10" t="s">
        <v>93</v>
      </c>
      <c r="D34" s="11">
        <v>6545000</v>
      </c>
      <c r="E34" s="11">
        <v>5184000</v>
      </c>
      <c r="F34" s="11">
        <f>G34+H34</f>
        <v>4142837</v>
      </c>
      <c r="G34" s="11">
        <v>0</v>
      </c>
      <c r="H34" s="11">
        <v>4142837</v>
      </c>
      <c r="I34" s="11">
        <v>4142837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226</v>
      </c>
      <c r="B35" s="10" t="s">
        <v>95</v>
      </c>
      <c r="C35" s="10" t="s">
        <v>96</v>
      </c>
      <c r="D35" s="11">
        <v>40000</v>
      </c>
      <c r="E35" s="11">
        <v>32000</v>
      </c>
      <c r="F35" s="11">
        <f>G35+H35</f>
        <v>32000</v>
      </c>
      <c r="G35" s="11">
        <v>0</v>
      </c>
      <c r="H35" s="11">
        <v>32000</v>
      </c>
      <c r="I35" s="11">
        <v>32000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553000</v>
      </c>
      <c r="E36" s="11">
        <v>500000</v>
      </c>
      <c r="F36" s="11">
        <f>G36+H36</f>
        <v>500000</v>
      </c>
      <c r="G36" s="11">
        <v>0</v>
      </c>
      <c r="H36" s="11">
        <v>500000</v>
      </c>
      <c r="I36" s="11">
        <v>500000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227</v>
      </c>
      <c r="B37" s="10" t="s">
        <v>101</v>
      </c>
      <c r="C37" s="10" t="s">
        <v>102</v>
      </c>
      <c r="D37" s="11">
        <f>D38+D41</f>
        <v>745000</v>
      </c>
      <c r="E37" s="11">
        <f>E38+E41</f>
        <v>717000</v>
      </c>
      <c r="F37" s="11">
        <f>G37+H37</f>
        <v>1408757</v>
      </c>
      <c r="G37" s="11">
        <f>G38+G41</f>
        <v>538762</v>
      </c>
      <c r="H37" s="11">
        <f>H38+H41</f>
        <v>869995</v>
      </c>
      <c r="I37" s="11">
        <f>I38+I41</f>
        <v>628430</v>
      </c>
      <c r="J37" s="11">
        <f>J38+J41</f>
        <v>0</v>
      </c>
      <c r="K37" s="11">
        <f>F37-I37-J37</f>
        <v>780327</v>
      </c>
    </row>
    <row r="38" spans="1:11" s="6" customFormat="1" ht="22.5" x14ac:dyDescent="0.25">
      <c r="A38" s="10" t="s">
        <v>228</v>
      </c>
      <c r="B38" s="10" t="s">
        <v>104</v>
      </c>
      <c r="C38" s="10" t="s">
        <v>105</v>
      </c>
      <c r="D38" s="11">
        <f>D39+D40</f>
        <v>677000</v>
      </c>
      <c r="E38" s="11">
        <f>E39+E40</f>
        <v>660000</v>
      </c>
      <c r="F38" s="11">
        <f>G38+H38</f>
        <v>1355606</v>
      </c>
      <c r="G38" s="11">
        <f>G39+G40</f>
        <v>538762</v>
      </c>
      <c r="H38" s="11">
        <f>H39+H40</f>
        <v>816844</v>
      </c>
      <c r="I38" s="11">
        <f>I39+I40</f>
        <v>575279</v>
      </c>
      <c r="J38" s="11">
        <f>J39+J40</f>
        <v>0</v>
      </c>
      <c r="K38" s="11">
        <f>F38-I38-J38</f>
        <v>780327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236000</v>
      </c>
      <c r="E39" s="11">
        <v>230000</v>
      </c>
      <c r="F39" s="11">
        <f>G39+H39</f>
        <v>803760</v>
      </c>
      <c r="G39" s="11">
        <v>457237</v>
      </c>
      <c r="H39" s="11">
        <v>346523</v>
      </c>
      <c r="I39" s="11">
        <v>224120</v>
      </c>
      <c r="J39" s="11">
        <v>0</v>
      </c>
      <c r="K39" s="11">
        <f>F39-I39-J39</f>
        <v>579640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441000</v>
      </c>
      <c r="E40" s="11">
        <v>430000</v>
      </c>
      <c r="F40" s="11">
        <f>G40+H40</f>
        <v>551846</v>
      </c>
      <c r="G40" s="11">
        <v>81525</v>
      </c>
      <c r="H40" s="11">
        <v>470321</v>
      </c>
      <c r="I40" s="11">
        <v>351159</v>
      </c>
      <c r="J40" s="11">
        <v>0</v>
      </c>
      <c r="K40" s="11">
        <f>F40-I40-J40</f>
        <v>200687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68000</v>
      </c>
      <c r="E41" s="11">
        <v>57000</v>
      </c>
      <c r="F41" s="11">
        <f>G41+H41</f>
        <v>53151</v>
      </c>
      <c r="G41" s="11">
        <v>0</v>
      </c>
      <c r="H41" s="11">
        <v>53151</v>
      </c>
      <c r="I41" s="11">
        <v>53151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88000</v>
      </c>
      <c r="E42" s="11">
        <f>E43</f>
        <v>85000</v>
      </c>
      <c r="F42" s="11">
        <f>G42+H42</f>
        <v>92474</v>
      </c>
      <c r="G42" s="11">
        <f>G43</f>
        <v>18348</v>
      </c>
      <c r="H42" s="11">
        <f>H43</f>
        <v>74126</v>
      </c>
      <c r="I42" s="11">
        <f>I43</f>
        <v>69638</v>
      </c>
      <c r="J42" s="11">
        <f>J43</f>
        <v>0</v>
      </c>
      <c r="K42" s="11">
        <f>F42-I42-J42</f>
        <v>22836</v>
      </c>
    </row>
    <row r="43" spans="1:11" s="6" customFormat="1" x14ac:dyDescent="0.25">
      <c r="A43" s="10" t="s">
        <v>229</v>
      </c>
      <c r="B43" s="10" t="s">
        <v>119</v>
      </c>
      <c r="C43" s="10" t="s">
        <v>120</v>
      </c>
      <c r="D43" s="11">
        <f>D44</f>
        <v>88000</v>
      </c>
      <c r="E43" s="11">
        <f>E44</f>
        <v>85000</v>
      </c>
      <c r="F43" s="11">
        <f>G43+H43</f>
        <v>92474</v>
      </c>
      <c r="G43" s="11">
        <f>G44</f>
        <v>18348</v>
      </c>
      <c r="H43" s="11">
        <f>H44</f>
        <v>74126</v>
      </c>
      <c r="I43" s="11">
        <f>I44</f>
        <v>69638</v>
      </c>
      <c r="J43" s="11">
        <f>J44</f>
        <v>0</v>
      </c>
      <c r="K43" s="11">
        <f>F43-I43-J43</f>
        <v>22836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88000</v>
      </c>
      <c r="E44" s="11">
        <v>85000</v>
      </c>
      <c r="F44" s="11">
        <f>G44+H44</f>
        <v>92474</v>
      </c>
      <c r="G44" s="11">
        <v>18348</v>
      </c>
      <c r="H44" s="11">
        <v>74126</v>
      </c>
      <c r="I44" s="11">
        <v>69638</v>
      </c>
      <c r="J44" s="11">
        <v>0</v>
      </c>
      <c r="K44" s="11">
        <f>F44-I44-J44</f>
        <v>22836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-2091000</v>
      </c>
      <c r="E45" s="11">
        <f>E46+E50</f>
        <v>-1771000</v>
      </c>
      <c r="F45" s="11">
        <f>G45+H45</f>
        <v>1308050</v>
      </c>
      <c r="G45" s="11">
        <f>G46+G50</f>
        <v>1650338</v>
      </c>
      <c r="H45" s="11">
        <f>H46+H50</f>
        <v>-342288</v>
      </c>
      <c r="I45" s="11">
        <f>I46+I50</f>
        <v>-761363</v>
      </c>
      <c r="J45" s="11">
        <f>J46+J50</f>
        <v>0</v>
      </c>
      <c r="K45" s="11">
        <f>F45-I45-J45</f>
        <v>2069413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139000</v>
      </c>
      <c r="E46" s="11">
        <f>E47</f>
        <v>137000</v>
      </c>
      <c r="F46" s="11">
        <f>G46+H46</f>
        <v>209185</v>
      </c>
      <c r="G46" s="11">
        <f>G47</f>
        <v>69076</v>
      </c>
      <c r="H46" s="11">
        <f>H47</f>
        <v>140109</v>
      </c>
      <c r="I46" s="11">
        <f>I47</f>
        <v>120189</v>
      </c>
      <c r="J46" s="11">
        <f>J47</f>
        <v>0</v>
      </c>
      <c r="K46" s="11">
        <f>F46-I46-J46</f>
        <v>88996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139000</v>
      </c>
      <c r="E47" s="11">
        <f>+E48</f>
        <v>137000</v>
      </c>
      <c r="F47" s="11">
        <f>G47+H47</f>
        <v>209185</v>
      </c>
      <c r="G47" s="11">
        <f>+G48</f>
        <v>69076</v>
      </c>
      <c r="H47" s="11">
        <f>+H48</f>
        <v>140109</v>
      </c>
      <c r="I47" s="11">
        <f>+I48</f>
        <v>120189</v>
      </c>
      <c r="J47" s="11">
        <f>+J48</f>
        <v>0</v>
      </c>
      <c r="K47" s="11">
        <f>F47-I47-J47</f>
        <v>88996</v>
      </c>
    </row>
    <row r="48" spans="1:11" s="6" customFormat="1" x14ac:dyDescent="0.25">
      <c r="A48" s="10" t="s">
        <v>230</v>
      </c>
      <c r="B48" s="10" t="s">
        <v>134</v>
      </c>
      <c r="C48" s="10" t="s">
        <v>135</v>
      </c>
      <c r="D48" s="11">
        <f>+D49</f>
        <v>139000</v>
      </c>
      <c r="E48" s="11">
        <f>+E49</f>
        <v>137000</v>
      </c>
      <c r="F48" s="11">
        <f>G48+H48</f>
        <v>209185</v>
      </c>
      <c r="G48" s="11">
        <f>+G49</f>
        <v>69076</v>
      </c>
      <c r="H48" s="11">
        <f>+H49</f>
        <v>140109</v>
      </c>
      <c r="I48" s="11">
        <f>+I49</f>
        <v>120189</v>
      </c>
      <c r="J48" s="11">
        <f>+J49</f>
        <v>0</v>
      </c>
      <c r="K48" s="11">
        <f>F48-I48-J48</f>
        <v>88996</v>
      </c>
    </row>
    <row r="49" spans="1:11" s="6" customFormat="1" ht="22.5" x14ac:dyDescent="0.25">
      <c r="A49" s="10" t="s">
        <v>231</v>
      </c>
      <c r="B49" s="10" t="s">
        <v>137</v>
      </c>
      <c r="C49" s="10" t="s">
        <v>138</v>
      </c>
      <c r="D49" s="11">
        <v>139000</v>
      </c>
      <c r="E49" s="11">
        <v>137000</v>
      </c>
      <c r="F49" s="11">
        <f>G49+H49</f>
        <v>209185</v>
      </c>
      <c r="G49" s="11">
        <v>69076</v>
      </c>
      <c r="H49" s="11">
        <v>140109</v>
      </c>
      <c r="I49" s="11">
        <v>120189</v>
      </c>
      <c r="J49" s="11">
        <v>0</v>
      </c>
      <c r="K49" s="11">
        <f>F49-I49-J49</f>
        <v>88996</v>
      </c>
    </row>
    <row r="50" spans="1:11" s="6" customFormat="1" ht="22.5" x14ac:dyDescent="0.25">
      <c r="A50" s="10" t="s">
        <v>232</v>
      </c>
      <c r="B50" s="10" t="s">
        <v>140</v>
      </c>
      <c r="C50" s="10" t="s">
        <v>141</v>
      </c>
      <c r="D50" s="11">
        <f>D51+D54+D57+D60</f>
        <v>-2230000</v>
      </c>
      <c r="E50" s="11">
        <f>E51+E54+E57+E60</f>
        <v>-1908000</v>
      </c>
      <c r="F50" s="11">
        <f>G50+H50</f>
        <v>1098865</v>
      </c>
      <c r="G50" s="11">
        <f>G51+G54+G57+G60</f>
        <v>1581262</v>
      </c>
      <c r="H50" s="11">
        <f>H51+H54+H57+H60</f>
        <v>-482397</v>
      </c>
      <c r="I50" s="11">
        <f>I51+I54+I57+I60</f>
        <v>-881552</v>
      </c>
      <c r="J50" s="11">
        <f>J51+J54+J57+J60</f>
        <v>0</v>
      </c>
      <c r="K50" s="11">
        <f>F50-I50-J50</f>
        <v>1980417</v>
      </c>
    </row>
    <row r="51" spans="1:11" s="6" customFormat="1" ht="43.5" x14ac:dyDescent="0.25">
      <c r="A51" s="10" t="s">
        <v>233</v>
      </c>
      <c r="B51" s="10" t="s">
        <v>143</v>
      </c>
      <c r="C51" s="10" t="s">
        <v>144</v>
      </c>
      <c r="D51" s="11">
        <f>D52+D53</f>
        <v>3000</v>
      </c>
      <c r="E51" s="11">
        <f>E52+E53</f>
        <v>3000</v>
      </c>
      <c r="F51" s="11">
        <f>G51+H51</f>
        <v>17188</v>
      </c>
      <c r="G51" s="11">
        <f>G52+G53</f>
        <v>17108</v>
      </c>
      <c r="H51" s="11">
        <f>H52+H53</f>
        <v>80</v>
      </c>
      <c r="I51" s="11">
        <f>I52+I53</f>
        <v>1169</v>
      </c>
      <c r="J51" s="11">
        <f>J52+J53</f>
        <v>0</v>
      </c>
      <c r="K51" s="11">
        <f>F51-I51-J51</f>
        <v>16019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3000</v>
      </c>
      <c r="F52" s="11">
        <f>G52+H52</f>
        <v>16688</v>
      </c>
      <c r="G52" s="11">
        <v>16608</v>
      </c>
      <c r="H52" s="11">
        <v>80</v>
      </c>
      <c r="I52" s="11">
        <v>1169</v>
      </c>
      <c r="J52" s="11">
        <v>0</v>
      </c>
      <c r="K52" s="11">
        <f>F52-I52-J52</f>
        <v>15519</v>
      </c>
    </row>
    <row r="53" spans="1:11" s="6" customFormat="1" ht="22.5" x14ac:dyDescent="0.25">
      <c r="A53" s="10" t="s">
        <v>234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235</v>
      </c>
      <c r="B54" s="10" t="s">
        <v>152</v>
      </c>
      <c r="C54" s="10" t="s">
        <v>153</v>
      </c>
      <c r="D54" s="11">
        <f>D55</f>
        <v>370000</v>
      </c>
      <c r="E54" s="11">
        <f>E55</f>
        <v>313000</v>
      </c>
      <c r="F54" s="11">
        <f>G54+H54</f>
        <v>2211866</v>
      </c>
      <c r="G54" s="11">
        <f>G55</f>
        <v>1560185</v>
      </c>
      <c r="H54" s="11">
        <f>H55</f>
        <v>651681</v>
      </c>
      <c r="I54" s="11">
        <f>I55</f>
        <v>371860</v>
      </c>
      <c r="J54" s="11">
        <f>J55</f>
        <v>0</v>
      </c>
      <c r="K54" s="11">
        <f>F54-I54-J54</f>
        <v>1840006</v>
      </c>
    </row>
    <row r="55" spans="1:11" s="6" customFormat="1" ht="22.5" x14ac:dyDescent="0.25">
      <c r="A55" s="10" t="s">
        <v>236</v>
      </c>
      <c r="B55" s="10" t="s">
        <v>155</v>
      </c>
      <c r="C55" s="10" t="s">
        <v>156</v>
      </c>
      <c r="D55" s="11">
        <f>D56</f>
        <v>370000</v>
      </c>
      <c r="E55" s="11">
        <f>E56</f>
        <v>313000</v>
      </c>
      <c r="F55" s="11">
        <f>G55+H55</f>
        <v>2211866</v>
      </c>
      <c r="G55" s="11">
        <f>G56</f>
        <v>1560185</v>
      </c>
      <c r="H55" s="11">
        <f>H56</f>
        <v>651681</v>
      </c>
      <c r="I55" s="11">
        <f>I56</f>
        <v>371860</v>
      </c>
      <c r="J55" s="11">
        <f>J56</f>
        <v>0</v>
      </c>
      <c r="K55" s="11">
        <f>F55-I55-J55</f>
        <v>1840006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370000</v>
      </c>
      <c r="E56" s="11">
        <v>313000</v>
      </c>
      <c r="F56" s="11">
        <f>G56+H56</f>
        <v>2211866</v>
      </c>
      <c r="G56" s="11">
        <v>1560185</v>
      </c>
      <c r="H56" s="11">
        <v>651681</v>
      </c>
      <c r="I56" s="11">
        <v>371860</v>
      </c>
      <c r="J56" s="11">
        <v>0</v>
      </c>
      <c r="K56" s="11">
        <f>F56-I56-J56</f>
        <v>1840006</v>
      </c>
    </row>
    <row r="57" spans="1:11" s="6" customFormat="1" ht="33" x14ac:dyDescent="0.25">
      <c r="A57" s="10" t="s">
        <v>237</v>
      </c>
      <c r="B57" s="10" t="s">
        <v>161</v>
      </c>
      <c r="C57" s="10" t="s">
        <v>162</v>
      </c>
      <c r="D57" s="11">
        <f>+D58+D59</f>
        <v>402000</v>
      </c>
      <c r="E57" s="11">
        <f>+E58+E59</f>
        <v>390000</v>
      </c>
      <c r="F57" s="11">
        <f>G57+H57</f>
        <v>403969</v>
      </c>
      <c r="G57" s="11">
        <f>+G58+G59</f>
        <v>3969</v>
      </c>
      <c r="H57" s="11">
        <f>+H58+H59</f>
        <v>400000</v>
      </c>
      <c r="I57" s="11">
        <f>+I58+I59</f>
        <v>279577</v>
      </c>
      <c r="J57" s="11">
        <f>+J58+J59</f>
        <v>0</v>
      </c>
      <c r="K57" s="11">
        <f>F57-I57-J57</f>
        <v>124392</v>
      </c>
    </row>
    <row r="58" spans="1:11" s="6" customFormat="1" x14ac:dyDescent="0.25">
      <c r="A58" s="10" t="s">
        <v>238</v>
      </c>
      <c r="B58" s="10" t="s">
        <v>164</v>
      </c>
      <c r="C58" s="10" t="s">
        <v>165</v>
      </c>
      <c r="D58" s="11">
        <v>262000</v>
      </c>
      <c r="E58" s="11">
        <v>260000</v>
      </c>
      <c r="F58" s="11">
        <f>G58+H58</f>
        <v>303969</v>
      </c>
      <c r="G58" s="11">
        <v>3969</v>
      </c>
      <c r="H58" s="11">
        <v>300000</v>
      </c>
      <c r="I58" s="11">
        <v>197727</v>
      </c>
      <c r="J58" s="11">
        <v>0</v>
      </c>
      <c r="K58" s="11">
        <f>F58-I58-J58</f>
        <v>106242</v>
      </c>
    </row>
    <row r="59" spans="1:11" s="6" customFormat="1" x14ac:dyDescent="0.25">
      <c r="A59" s="10" t="s">
        <v>239</v>
      </c>
      <c r="B59" s="10" t="s">
        <v>167</v>
      </c>
      <c r="C59" s="10" t="s">
        <v>168</v>
      </c>
      <c r="D59" s="11">
        <v>140000</v>
      </c>
      <c r="E59" s="11">
        <v>130000</v>
      </c>
      <c r="F59" s="11">
        <f>G59+H59</f>
        <v>100000</v>
      </c>
      <c r="G59" s="11">
        <v>0</v>
      </c>
      <c r="H59" s="11">
        <v>100000</v>
      </c>
      <c r="I59" s="11">
        <v>81850</v>
      </c>
      <c r="J59" s="11">
        <v>0</v>
      </c>
      <c r="K59" s="11">
        <f>F59-I59-J59</f>
        <v>18150</v>
      </c>
    </row>
    <row r="60" spans="1:11" s="6" customFormat="1" ht="22.5" x14ac:dyDescent="0.25">
      <c r="A60" s="10" t="s">
        <v>240</v>
      </c>
      <c r="B60" s="10" t="s">
        <v>241</v>
      </c>
      <c r="C60" s="10" t="s">
        <v>242</v>
      </c>
      <c r="D60" s="11">
        <f>+D61</f>
        <v>-3005000</v>
      </c>
      <c r="E60" s="11">
        <f>+E61</f>
        <v>-2614000</v>
      </c>
      <c r="F60" s="11">
        <f>G60+H60</f>
        <v>-1534158</v>
      </c>
      <c r="G60" s="11">
        <f>+G61</f>
        <v>0</v>
      </c>
      <c r="H60" s="11">
        <f>+H61</f>
        <v>-1534158</v>
      </c>
      <c r="I60" s="11">
        <f>+I61</f>
        <v>-1534158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243</v>
      </c>
      <c r="B61" s="10" t="s">
        <v>170</v>
      </c>
      <c r="C61" s="10" t="s">
        <v>171</v>
      </c>
      <c r="D61" s="11">
        <v>-3005000</v>
      </c>
      <c r="E61" s="11">
        <v>-2614000</v>
      </c>
      <c r="F61" s="11">
        <f>G61+H61</f>
        <v>-1534158</v>
      </c>
      <c r="G61" s="11">
        <v>0</v>
      </c>
      <c r="H61" s="11">
        <v>-1534158</v>
      </c>
      <c r="I61" s="11">
        <v>-1534158</v>
      </c>
      <c r="J61" s="11">
        <v>0</v>
      </c>
      <c r="K61" s="11">
        <f>F61-I61-J61</f>
        <v>0</v>
      </c>
    </row>
    <row r="62" spans="1:11" s="6" customFormat="1" x14ac:dyDescent="0.25">
      <c r="A62" s="10" t="s">
        <v>244</v>
      </c>
      <c r="B62" s="10" t="s">
        <v>185</v>
      </c>
      <c r="C62" s="10" t="s">
        <v>186</v>
      </c>
      <c r="D62" s="11">
        <f>D63</f>
        <v>245000</v>
      </c>
      <c r="E62" s="11">
        <f>E63</f>
        <v>215000</v>
      </c>
      <c r="F62" s="11">
        <f>G62+H62</f>
        <v>160819</v>
      </c>
      <c r="G62" s="11">
        <f>G63</f>
        <v>0</v>
      </c>
      <c r="H62" s="11">
        <f>H63</f>
        <v>160819</v>
      </c>
      <c r="I62" s="11">
        <f>I63</f>
        <v>160819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245</v>
      </c>
      <c r="B63" s="10" t="s">
        <v>188</v>
      </c>
      <c r="C63" s="10" t="s">
        <v>189</v>
      </c>
      <c r="D63" s="11">
        <f>D64</f>
        <v>245000</v>
      </c>
      <c r="E63" s="11">
        <f>E64</f>
        <v>215000</v>
      </c>
      <c r="F63" s="11">
        <f>G63+H63</f>
        <v>160819</v>
      </c>
      <c r="G63" s="11">
        <f>G64</f>
        <v>0</v>
      </c>
      <c r="H63" s="11">
        <f>H64</f>
        <v>160819</v>
      </c>
      <c r="I63" s="11">
        <f>I64</f>
        <v>160819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246</v>
      </c>
      <c r="B64" s="10" t="s">
        <v>191</v>
      </c>
      <c r="C64" s="10" t="s">
        <v>192</v>
      </c>
      <c r="D64" s="11">
        <f>+D65+D66</f>
        <v>245000</v>
      </c>
      <c r="E64" s="11">
        <f>+E65+E66</f>
        <v>215000</v>
      </c>
      <c r="F64" s="11">
        <f>G64+H64</f>
        <v>160819</v>
      </c>
      <c r="G64" s="11">
        <f>+G65+G66</f>
        <v>0</v>
      </c>
      <c r="H64" s="11">
        <f>+H65+H66</f>
        <v>160819</v>
      </c>
      <c r="I64" s="11">
        <f>+I65+I66</f>
        <v>160819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175</v>
      </c>
      <c r="B65" s="10" t="s">
        <v>197</v>
      </c>
      <c r="C65" s="10" t="s">
        <v>198</v>
      </c>
      <c r="D65" s="11">
        <v>160000</v>
      </c>
      <c r="E65" s="11">
        <v>150000</v>
      </c>
      <c r="F65" s="11">
        <f>G65+H65</f>
        <v>100488</v>
      </c>
      <c r="G65" s="11">
        <v>0</v>
      </c>
      <c r="H65" s="11">
        <v>100488</v>
      </c>
      <c r="I65" s="11">
        <v>100488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247</v>
      </c>
      <c r="B66" s="10" t="s">
        <v>200</v>
      </c>
      <c r="C66" s="10" t="s">
        <v>201</v>
      </c>
      <c r="D66" s="11">
        <v>85000</v>
      </c>
      <c r="E66" s="11">
        <v>65000</v>
      </c>
      <c r="F66" s="11">
        <f>G66+H66</f>
        <v>60331</v>
      </c>
      <c r="G66" s="11">
        <v>0</v>
      </c>
      <c r="H66" s="11">
        <v>60331</v>
      </c>
      <c r="I66" s="11">
        <v>60331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214</v>
      </c>
      <c r="B68" s="13"/>
      <c r="C68" s="13"/>
      <c r="D68" s="13"/>
      <c r="E68" s="13" t="s">
        <v>216</v>
      </c>
      <c r="F68" s="13"/>
      <c r="G68" s="13"/>
      <c r="H68" s="13"/>
      <c r="I68" s="13" t="s">
        <v>218</v>
      </c>
      <c r="J68" s="13"/>
      <c r="K68" s="13"/>
      <c r="L68" s="13"/>
    </row>
    <row r="69" spans="1:12" x14ac:dyDescent="0.25">
      <c r="A69" s="3" t="s">
        <v>215</v>
      </c>
      <c r="B69" s="3"/>
      <c r="C69" s="3"/>
      <c r="D69" s="3"/>
      <c r="E69" s="3" t="s">
        <v>217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A64F-10EA-4BCD-9A18-6FDFF09642AD}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249</v>
      </c>
      <c r="C11" s="10" t="s">
        <v>21</v>
      </c>
      <c r="D11" s="11">
        <f>D12+D17+D20</f>
        <v>5340450</v>
      </c>
      <c r="E11" s="11">
        <f>E12+E17+E20</f>
        <v>4252500</v>
      </c>
      <c r="F11" s="11">
        <f>G11+H11</f>
        <v>2503033</v>
      </c>
      <c r="G11" s="11">
        <f>G12+G17+G20</f>
        <v>0</v>
      </c>
      <c r="H11" s="11">
        <f>H12+H17+H20</f>
        <v>2503033</v>
      </c>
      <c r="I11" s="11">
        <f>I12+I17+I20</f>
        <v>2503033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3005000</v>
      </c>
      <c r="E12" s="11">
        <f>+E13</f>
        <v>2614000</v>
      </c>
      <c r="F12" s="11">
        <f>G12+H12</f>
        <v>1534158</v>
      </c>
      <c r="G12" s="11">
        <f>+G13</f>
        <v>0</v>
      </c>
      <c r="H12" s="11">
        <f>+H13</f>
        <v>1534158</v>
      </c>
      <c r="I12" s="11">
        <f>+I13</f>
        <v>1534158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250</v>
      </c>
      <c r="B13" s="10" t="s">
        <v>125</v>
      </c>
      <c r="C13" s="10" t="s">
        <v>126</v>
      </c>
      <c r="D13" s="11">
        <f>+D14</f>
        <v>3005000</v>
      </c>
      <c r="E13" s="11">
        <f>+E14</f>
        <v>2614000</v>
      </c>
      <c r="F13" s="11">
        <f>G13+H13</f>
        <v>1534158</v>
      </c>
      <c r="G13" s="11">
        <f>+G14</f>
        <v>0</v>
      </c>
      <c r="H13" s="11">
        <f>+H14</f>
        <v>1534158</v>
      </c>
      <c r="I13" s="11">
        <f>+I14</f>
        <v>1534158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140</v>
      </c>
      <c r="C14" s="10" t="s">
        <v>141</v>
      </c>
      <c r="D14" s="11">
        <f>+D15</f>
        <v>3005000</v>
      </c>
      <c r="E14" s="11">
        <f>+E15</f>
        <v>2614000</v>
      </c>
      <c r="F14" s="11">
        <f>G14+H14</f>
        <v>1534158</v>
      </c>
      <c r="G14" s="11">
        <f>+G15</f>
        <v>0</v>
      </c>
      <c r="H14" s="11">
        <f>+H15</f>
        <v>1534158</v>
      </c>
      <c r="I14" s="11">
        <f>+I15</f>
        <v>1534158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251</v>
      </c>
      <c r="B15" s="10" t="s">
        <v>241</v>
      </c>
      <c r="C15" s="10" t="s">
        <v>242</v>
      </c>
      <c r="D15" s="11">
        <f>+D16</f>
        <v>3005000</v>
      </c>
      <c r="E15" s="11">
        <f>+E16</f>
        <v>2614000</v>
      </c>
      <c r="F15" s="11">
        <f>G15+H15</f>
        <v>1534158</v>
      </c>
      <c r="G15" s="11">
        <f>+G16</f>
        <v>0</v>
      </c>
      <c r="H15" s="11">
        <f>+H16</f>
        <v>1534158</v>
      </c>
      <c r="I15" s="11">
        <f>+I16</f>
        <v>1534158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252</v>
      </c>
      <c r="B16" s="10" t="s">
        <v>173</v>
      </c>
      <c r="C16" s="10" t="s">
        <v>174</v>
      </c>
      <c r="D16" s="11">
        <v>3005000</v>
      </c>
      <c r="E16" s="11">
        <v>2614000</v>
      </c>
      <c r="F16" s="11">
        <f>G16+H16</f>
        <v>1534158</v>
      </c>
      <c r="G16" s="11">
        <v>0</v>
      </c>
      <c r="H16" s="11">
        <v>1534158</v>
      </c>
      <c r="I16" s="11">
        <v>1534158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182500</v>
      </c>
      <c r="E17" s="11">
        <f>E18</f>
        <v>182500</v>
      </c>
      <c r="F17" s="11">
        <f>G17+H17</f>
        <v>182412</v>
      </c>
      <c r="G17" s="11">
        <f>G18</f>
        <v>0</v>
      </c>
      <c r="H17" s="11">
        <f>H18</f>
        <v>182412</v>
      </c>
      <c r="I17" s="11">
        <f>I18</f>
        <v>182412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182500</v>
      </c>
      <c r="E18" s="11">
        <f>+E19</f>
        <v>182500</v>
      </c>
      <c r="F18" s="11">
        <f>G18+H18</f>
        <v>182412</v>
      </c>
      <c r="G18" s="11">
        <f>+G19</f>
        <v>0</v>
      </c>
      <c r="H18" s="11">
        <f>+H19</f>
        <v>182412</v>
      </c>
      <c r="I18" s="11">
        <f>+I19</f>
        <v>182412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182500</v>
      </c>
      <c r="E19" s="11">
        <v>182500</v>
      </c>
      <c r="F19" s="11">
        <f>G19+H19</f>
        <v>182412</v>
      </c>
      <c r="G19" s="11">
        <v>0</v>
      </c>
      <c r="H19" s="11">
        <v>182412</v>
      </c>
      <c r="I19" s="11">
        <v>182412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185</v>
      </c>
      <c r="C20" s="10" t="s">
        <v>186</v>
      </c>
      <c r="D20" s="11">
        <f>D21</f>
        <v>2152950</v>
      </c>
      <c r="E20" s="11">
        <f>E21</f>
        <v>1456000</v>
      </c>
      <c r="F20" s="11">
        <f>G20+H20</f>
        <v>786463</v>
      </c>
      <c r="G20" s="11">
        <f>G21</f>
        <v>0</v>
      </c>
      <c r="H20" s="11">
        <f>H21</f>
        <v>786463</v>
      </c>
      <c r="I20" s="11">
        <f>I21</f>
        <v>786463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226</v>
      </c>
      <c r="B21" s="10" t="s">
        <v>188</v>
      </c>
      <c r="C21" s="10" t="s">
        <v>189</v>
      </c>
      <c r="D21" s="11">
        <f>D22+D26</f>
        <v>2152950</v>
      </c>
      <c r="E21" s="11">
        <f>E22+E26</f>
        <v>1456000</v>
      </c>
      <c r="F21" s="11">
        <f>G21+H21</f>
        <v>786463</v>
      </c>
      <c r="G21" s="11">
        <f>G22+G26</f>
        <v>0</v>
      </c>
      <c r="H21" s="11">
        <f>H22+H26</f>
        <v>786463</v>
      </c>
      <c r="I21" s="11">
        <f>I22+I26</f>
        <v>786463</v>
      </c>
      <c r="J21" s="11">
        <f>J22+J26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+D23+D24+D25</f>
        <v>1456000</v>
      </c>
      <c r="E22" s="11">
        <f>+E23+E24+E25</f>
        <v>1456000</v>
      </c>
      <c r="F22" s="11">
        <f>G22+H22</f>
        <v>89513</v>
      </c>
      <c r="G22" s="11">
        <f>+G23+G24+G25</f>
        <v>0</v>
      </c>
      <c r="H22" s="11">
        <f>+H23+H24+H25</f>
        <v>89513</v>
      </c>
      <c r="I22" s="11">
        <f>+I23+I24+I25</f>
        <v>89513</v>
      </c>
      <c r="J22" s="11">
        <f>+J23+J24+J25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194</v>
      </c>
      <c r="C23" s="10" t="s">
        <v>195</v>
      </c>
      <c r="D23" s="11">
        <v>120000</v>
      </c>
      <c r="E23" s="11">
        <v>120000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253</v>
      </c>
      <c r="B24" s="10" t="s">
        <v>203</v>
      </c>
      <c r="C24" s="10" t="s">
        <v>204</v>
      </c>
      <c r="D24" s="11">
        <v>72000</v>
      </c>
      <c r="E24" s="11">
        <v>72000</v>
      </c>
      <c r="F24" s="11">
        <f>G24+H24</f>
        <v>71468</v>
      </c>
      <c r="G24" s="11">
        <v>0</v>
      </c>
      <c r="H24" s="11">
        <v>71468</v>
      </c>
      <c r="I24" s="11">
        <v>71468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157</v>
      </c>
      <c r="B25" s="10" t="s">
        <v>206</v>
      </c>
      <c r="C25" s="10" t="s">
        <v>207</v>
      </c>
      <c r="D25" s="11">
        <v>1264000</v>
      </c>
      <c r="E25" s="11">
        <v>1264000</v>
      </c>
      <c r="F25" s="11">
        <f>G25+H25</f>
        <v>18045</v>
      </c>
      <c r="G25" s="11">
        <v>0</v>
      </c>
      <c r="H25" s="11">
        <v>18045</v>
      </c>
      <c r="I25" s="11">
        <v>18045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254</v>
      </c>
      <c r="B26" s="10" t="s">
        <v>209</v>
      </c>
      <c r="C26" s="10" t="s">
        <v>210</v>
      </c>
      <c r="D26" s="11">
        <f>+D27</f>
        <v>696950</v>
      </c>
      <c r="E26" s="11">
        <f>+E27</f>
        <v>0</v>
      </c>
      <c r="F26" s="11">
        <f>G26+H26</f>
        <v>696950</v>
      </c>
      <c r="G26" s="11">
        <f>+G27</f>
        <v>0</v>
      </c>
      <c r="H26" s="11">
        <f>+H27</f>
        <v>696950</v>
      </c>
      <c r="I26" s="11">
        <f>+I27</f>
        <v>696950</v>
      </c>
      <c r="J26" s="11">
        <f>+J27</f>
        <v>0</v>
      </c>
      <c r="K26" s="11">
        <f>F26-I26-J26</f>
        <v>0</v>
      </c>
    </row>
    <row r="27" spans="1:12" s="6" customFormat="1" ht="22.5" x14ac:dyDescent="0.25">
      <c r="A27" s="10" t="s">
        <v>172</v>
      </c>
      <c r="B27" s="10" t="s">
        <v>212</v>
      </c>
      <c r="C27" s="10" t="s">
        <v>213</v>
      </c>
      <c r="D27" s="11">
        <v>696950</v>
      </c>
      <c r="E27" s="11">
        <v>0</v>
      </c>
      <c r="F27" s="11">
        <f>G27+H27</f>
        <v>696950</v>
      </c>
      <c r="G27" s="11">
        <v>0</v>
      </c>
      <c r="H27" s="11">
        <v>696950</v>
      </c>
      <c r="I27" s="11">
        <v>696950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214</v>
      </c>
      <c r="B29" s="13"/>
      <c r="C29" s="13"/>
      <c r="D29" s="13"/>
      <c r="E29" s="13" t="s">
        <v>216</v>
      </c>
      <c r="F29" s="13"/>
      <c r="G29" s="13"/>
      <c r="H29" s="13"/>
      <c r="I29" s="13" t="s">
        <v>218</v>
      </c>
      <c r="J29" s="13"/>
      <c r="K29" s="13"/>
      <c r="L29" s="13"/>
    </row>
    <row r="30" spans="1:12" x14ac:dyDescent="0.25">
      <c r="A30" s="3" t="s">
        <v>215</v>
      </c>
      <c r="B30" s="3"/>
      <c r="C30" s="3"/>
      <c r="D30" s="3"/>
      <c r="E30" s="3" t="s">
        <v>217</v>
      </c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2026-02-04T14:20:23Z</dcterms:created>
  <dcterms:modified xsi:type="dcterms:W3CDTF">2026-02-04T14:20:35Z</dcterms:modified>
</cp:coreProperties>
</file>