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00004.DDS 4 2025\Banca_\Banca 2025\DDS 3 2025\"/>
    </mc:Choice>
  </mc:AlternateContent>
  <xr:revisionPtr revIDLastSave="0" documentId="8_{E9172ED3-9744-401F-B582-984712B7A35D}" xr6:coauthVersionLast="47" xr6:coauthVersionMax="47" xr10:uidLastSave="{00000000-0000-0000-0000-000000000000}"/>
  <bookViews>
    <workbookView xWindow="-120" yWindow="-120" windowWidth="29040" windowHeight="15720" xr2:uid="{CC36E698-1638-4C76-8F57-53973C188A08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G13" i="1" s="1"/>
  <c r="J14" i="1"/>
  <c r="J13" i="1" s="1"/>
  <c r="D15" i="1"/>
  <c r="D14" i="1" s="1"/>
  <c r="D13" i="1" s="1"/>
  <c r="E15" i="1"/>
  <c r="E14" i="1" s="1"/>
  <c r="E13" i="1" s="1"/>
  <c r="F15" i="1"/>
  <c r="F14" i="1" s="1"/>
  <c r="F13" i="1" s="1"/>
  <c r="G15" i="1"/>
  <c r="H15" i="1"/>
  <c r="H14" i="1" s="1"/>
  <c r="H13" i="1" s="1"/>
  <c r="I15" i="1"/>
  <c r="K15" i="1" s="1"/>
  <c r="J15" i="1"/>
  <c r="L15" i="1"/>
  <c r="L14" i="1" s="1"/>
  <c r="L13" i="1" s="1"/>
  <c r="K16" i="1"/>
  <c r="D17" i="1"/>
  <c r="E17" i="1"/>
  <c r="F17" i="1"/>
  <c r="G17" i="1"/>
  <c r="H17" i="1"/>
  <c r="I17" i="1"/>
  <c r="J17" i="1"/>
  <c r="K17" i="1"/>
  <c r="L17" i="1"/>
  <c r="K18" i="1"/>
  <c r="K19" i="1"/>
  <c r="D20" i="1"/>
  <c r="E20" i="1"/>
  <c r="I20" i="1"/>
  <c r="L20" i="1"/>
  <c r="D21" i="1"/>
  <c r="E21" i="1"/>
  <c r="F21" i="1"/>
  <c r="F20" i="1" s="1"/>
  <c r="G21" i="1"/>
  <c r="G20" i="1" s="1"/>
  <c r="H21" i="1"/>
  <c r="H20" i="1" s="1"/>
  <c r="I21" i="1"/>
  <c r="J21" i="1"/>
  <c r="J20" i="1" s="1"/>
  <c r="K21" i="1"/>
  <c r="L21" i="1"/>
  <c r="K22" i="1"/>
  <c r="E24" i="1"/>
  <c r="E23" i="1" s="1"/>
  <c r="D25" i="1"/>
  <c r="D24" i="1" s="1"/>
  <c r="D23" i="1" s="1"/>
  <c r="E25" i="1"/>
  <c r="F25" i="1"/>
  <c r="F24" i="1" s="1"/>
  <c r="G25" i="1"/>
  <c r="G24" i="1" s="1"/>
  <c r="H25" i="1"/>
  <c r="I25" i="1"/>
  <c r="J25" i="1"/>
  <c r="J24" i="1" s="1"/>
  <c r="K25" i="1"/>
  <c r="L25" i="1"/>
  <c r="L24" i="1" s="1"/>
  <c r="L23" i="1" s="1"/>
  <c r="K26" i="1"/>
  <c r="K27" i="1"/>
  <c r="D28" i="1"/>
  <c r="E28" i="1"/>
  <c r="F28" i="1"/>
  <c r="G28" i="1"/>
  <c r="H28" i="1"/>
  <c r="H24" i="1" s="1"/>
  <c r="H23" i="1" s="1"/>
  <c r="I28" i="1"/>
  <c r="I24" i="1" s="1"/>
  <c r="J28" i="1"/>
  <c r="L28" i="1"/>
  <c r="K29" i="1"/>
  <c r="D30" i="1"/>
  <c r="E30" i="1"/>
  <c r="F30" i="1"/>
  <c r="G30" i="1"/>
  <c r="H30" i="1"/>
  <c r="I30" i="1"/>
  <c r="K30" i="1" s="1"/>
  <c r="J30" i="1"/>
  <c r="L30" i="1"/>
  <c r="K31" i="1"/>
  <c r="K32" i="1"/>
  <c r="D33" i="1"/>
  <c r="G33" i="1"/>
  <c r="H33" i="1"/>
  <c r="L33" i="1"/>
  <c r="D34" i="1"/>
  <c r="E34" i="1"/>
  <c r="E33" i="1" s="1"/>
  <c r="F34" i="1"/>
  <c r="F33" i="1" s="1"/>
  <c r="G34" i="1"/>
  <c r="H34" i="1"/>
  <c r="I34" i="1"/>
  <c r="I33" i="1" s="1"/>
  <c r="J34" i="1"/>
  <c r="J33" i="1" s="1"/>
  <c r="K34" i="1"/>
  <c r="L34" i="1"/>
  <c r="K35" i="1"/>
  <c r="I36" i="1"/>
  <c r="K36" i="1" s="1"/>
  <c r="D37" i="1"/>
  <c r="E37" i="1"/>
  <c r="F37" i="1"/>
  <c r="F36" i="1" s="1"/>
  <c r="G37" i="1"/>
  <c r="G36" i="1" s="1"/>
  <c r="H37" i="1"/>
  <c r="H36" i="1" s="1"/>
  <c r="I37" i="1"/>
  <c r="J37" i="1"/>
  <c r="J36" i="1" s="1"/>
  <c r="K37" i="1"/>
  <c r="L37" i="1"/>
  <c r="K38" i="1"/>
  <c r="K39" i="1"/>
  <c r="K40" i="1"/>
  <c r="D41" i="1"/>
  <c r="D36" i="1" s="1"/>
  <c r="E41" i="1"/>
  <c r="E36" i="1" s="1"/>
  <c r="F41" i="1"/>
  <c r="G41" i="1"/>
  <c r="H41" i="1"/>
  <c r="I41" i="1"/>
  <c r="J41" i="1"/>
  <c r="K41" i="1"/>
  <c r="L41" i="1"/>
  <c r="L36" i="1" s="1"/>
  <c r="K42" i="1"/>
  <c r="K43" i="1"/>
  <c r="I44" i="1"/>
  <c r="K44" i="1" s="1"/>
  <c r="D45" i="1"/>
  <c r="E45" i="1"/>
  <c r="F45" i="1"/>
  <c r="F44" i="1" s="1"/>
  <c r="G45" i="1"/>
  <c r="G44" i="1" s="1"/>
  <c r="H45" i="1"/>
  <c r="H44" i="1" s="1"/>
  <c r="I45" i="1"/>
  <c r="J45" i="1"/>
  <c r="J44" i="1" s="1"/>
  <c r="K45" i="1"/>
  <c r="L45" i="1"/>
  <c r="K46" i="1"/>
  <c r="K47" i="1"/>
  <c r="K48" i="1"/>
  <c r="D49" i="1"/>
  <c r="D44" i="1" s="1"/>
  <c r="E49" i="1"/>
  <c r="F49" i="1"/>
  <c r="G49" i="1"/>
  <c r="H49" i="1"/>
  <c r="I49" i="1"/>
  <c r="J49" i="1"/>
  <c r="K49" i="1"/>
  <c r="L49" i="1"/>
  <c r="L44" i="1" s="1"/>
  <c r="K50" i="1"/>
  <c r="D51" i="1"/>
  <c r="E51" i="1"/>
  <c r="E44" i="1" s="1"/>
  <c r="F51" i="1"/>
  <c r="G51" i="1"/>
  <c r="H51" i="1"/>
  <c r="I51" i="1"/>
  <c r="K51" i="1" s="1"/>
  <c r="J51" i="1"/>
  <c r="L51" i="1"/>
  <c r="K52" i="1"/>
  <c r="G54" i="1"/>
  <c r="J54" i="1"/>
  <c r="J53" i="1" s="1"/>
  <c r="D55" i="1"/>
  <c r="D54" i="1" s="1"/>
  <c r="D53" i="1" s="1"/>
  <c r="E55" i="1"/>
  <c r="E54" i="1" s="1"/>
  <c r="E53" i="1" s="1"/>
  <c r="F55" i="1"/>
  <c r="F54" i="1" s="1"/>
  <c r="F53" i="1" s="1"/>
  <c r="G55" i="1"/>
  <c r="H55" i="1"/>
  <c r="H54" i="1" s="1"/>
  <c r="I55" i="1"/>
  <c r="K55" i="1" s="1"/>
  <c r="J55" i="1"/>
  <c r="L55" i="1"/>
  <c r="L54" i="1" s="1"/>
  <c r="L53" i="1" s="1"/>
  <c r="K56" i="1"/>
  <c r="K57" i="1"/>
  <c r="K58" i="1"/>
  <c r="E59" i="1"/>
  <c r="F59" i="1"/>
  <c r="J59" i="1"/>
  <c r="D60" i="1"/>
  <c r="D59" i="1" s="1"/>
  <c r="E60" i="1"/>
  <c r="F60" i="1"/>
  <c r="G60" i="1"/>
  <c r="G59" i="1" s="1"/>
  <c r="H60" i="1"/>
  <c r="H59" i="1" s="1"/>
  <c r="I60" i="1"/>
  <c r="I59" i="1" s="1"/>
  <c r="K59" i="1" s="1"/>
  <c r="J60" i="1"/>
  <c r="L60" i="1"/>
  <c r="L59" i="1" s="1"/>
  <c r="K61" i="1"/>
  <c r="K62" i="1"/>
  <c r="K63" i="1"/>
  <c r="H64" i="1"/>
  <c r="D65" i="1"/>
  <c r="D64" i="1" s="1"/>
  <c r="G65" i="1"/>
  <c r="G64" i="1" s="1"/>
  <c r="H65" i="1"/>
  <c r="L65" i="1"/>
  <c r="L64" i="1" s="1"/>
  <c r="D66" i="1"/>
  <c r="E66" i="1"/>
  <c r="E65" i="1" s="1"/>
  <c r="E64" i="1" s="1"/>
  <c r="F66" i="1"/>
  <c r="F65" i="1" s="1"/>
  <c r="F64" i="1" s="1"/>
  <c r="G66" i="1"/>
  <c r="H66" i="1"/>
  <c r="I66" i="1"/>
  <c r="I65" i="1" s="1"/>
  <c r="J66" i="1"/>
  <c r="J65" i="1" s="1"/>
  <c r="J64" i="1" s="1"/>
  <c r="K66" i="1"/>
  <c r="L66" i="1"/>
  <c r="K67" i="1"/>
  <c r="K68" i="1"/>
  <c r="K69" i="1"/>
  <c r="K70" i="1"/>
  <c r="K71" i="1"/>
  <c r="K24" i="1" l="1"/>
  <c r="I23" i="1"/>
  <c r="K23" i="1" s="1"/>
  <c r="K33" i="1"/>
  <c r="J23" i="1"/>
  <c r="E12" i="1"/>
  <c r="D12" i="1"/>
  <c r="G53" i="1"/>
  <c r="G12" i="1" s="1"/>
  <c r="L12" i="1"/>
  <c r="J12" i="1"/>
  <c r="G23" i="1"/>
  <c r="K20" i="1"/>
  <c r="H53" i="1"/>
  <c r="F23" i="1"/>
  <c r="F12" i="1" s="1"/>
  <c r="I64" i="1"/>
  <c r="K64" i="1" s="1"/>
  <c r="K65" i="1"/>
  <c r="H12" i="1"/>
  <c r="K60" i="1"/>
  <c r="I54" i="1"/>
  <c r="K28" i="1"/>
  <c r="I14" i="1"/>
  <c r="K14" i="1" l="1"/>
  <c r="I13" i="1"/>
  <c r="K54" i="1"/>
  <c r="I53" i="1"/>
  <c r="K53" i="1" s="1"/>
  <c r="I12" i="1" l="1"/>
  <c r="K12" i="1" s="1"/>
  <c r="K13" i="1"/>
</calcChain>
</file>

<file path=xl/sharedStrings.xml><?xml version="1.0" encoding="utf-8"?>
<sst xmlns="http://schemas.openxmlformats.org/spreadsheetml/2006/main" count="205" uniqueCount="203">
  <si>
    <t>CENTRALIZAT</t>
  </si>
  <si>
    <t xml:space="preserve"> Anexa 13</t>
  </si>
  <si>
    <t>Cont de executie - Cheltuieli - Bugetul local</t>
  </si>
  <si>
    <t>Trimestrul: 3, Anul: 2025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</si>
  <si>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</si>
  <si>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</si>
  <si>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</si>
  <si>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</si>
  <si>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</si>
  <si>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</si>
  <si>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</si>
  <si>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</si>
  <si>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</si>
  <si>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</si>
  <si>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</si>
  <si>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</si>
  <si>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</si>
  <si>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</si>
  <si>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</si>
  <si>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</si>
  <si>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</si>
  <si>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</si>
  <si>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</si>
  <si>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</si>
  <si>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</si>
  <si>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</si>
  <si>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</si>
  <si>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</si>
  <si>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</si>
  <si>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</si>
  <si>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</si>
  <si>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</si>
  <si>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</si>
  <si>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</si>
  <si>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</si>
  <si>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</si>
  <si>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</si>
  <si>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</si>
  <si>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</si>
  <si>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11</t>
  </si>
  <si>
    <t xml:space="preserve">Alte servicii publice generale </t>
  </si>
  <si>
    <t>54.02.50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</si>
  <si>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</si>
  <si>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</si>
  <si>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</si>
  <si>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</si>
  <si>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</si>
  <si>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</si>
  <si>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</si>
  <si>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</si>
  <si>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</si>
  <si>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</si>
  <si>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</si>
  <si>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</si>
  <si>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</si>
  <si>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</si>
  <si>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</si>
  <si>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</si>
  <si>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</si>
  <si>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</si>
  <si>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</si>
  <si>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</si>
  <si>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</si>
  <si>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</si>
  <si>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</si>
  <si>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</si>
  <si>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</si>
  <si>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</si>
  <si>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</si>
  <si>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</si>
  <si>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</si>
  <si>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</si>
  <si>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40</t>
  </si>
  <si>
    <t>Servicii auxiliare pentru educatie (cod 65.02.11.03+65.02.11.30)</t>
  </si>
  <si>
    <t>65.02.11</t>
  </si>
  <si>
    <t>42</t>
  </si>
  <si>
    <t>Alte servicii auxiliare</t>
  </si>
  <si>
    <t>65.02.11.30</t>
  </si>
  <si>
    <t>46</t>
  </si>
  <si>
    <t>Alte cheltuieli in domeniul invatamantului</t>
  </si>
  <si>
    <t>65.02.50</t>
  </si>
  <si>
    <t>47</t>
  </si>
  <si>
    <t>Sanatate (cod 66.02.06+66.02.08+66.02.50)</t>
  </si>
  <si>
    <t>66.02</t>
  </si>
  <si>
    <t>52</t>
  </si>
  <si>
    <t>Alte cheltuieli in domeniul sanatatii (cod 66.02.50.50)</t>
  </si>
  <si>
    <t>66.02.50</t>
  </si>
  <si>
    <t>53</t>
  </si>
  <si>
    <t>Alte institutii si actiuni sanitare</t>
  </si>
  <si>
    <t>66.02.50.50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</si>
  <si>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</si>
  <si>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</si>
  <si>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</si>
  <si>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</si>
  <si>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</si>
  <si>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</si>
  <si>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56</t>
  </si>
  <si>
    <t>Biblioteci publice comunale, orasenesti, municipale</t>
  </si>
  <si>
    <t>67.02.03.02</t>
  </si>
  <si>
    <t>61</t>
  </si>
  <si>
    <t>Camine culturale</t>
  </si>
  <si>
    <t>67.02.03.07</t>
  </si>
  <si>
    <t>62</t>
  </si>
  <si>
    <t>Centre pentru  conservarea si promovarea culturii traditionale</t>
  </si>
  <si>
    <t>67.02.03.08</t>
  </si>
  <si>
    <t>66</t>
  </si>
  <si>
    <t>Servicii recreative si sportive (cod 67.02.05.01 la 67.02.05.03)</t>
  </si>
  <si>
    <t>67.02.05</t>
  </si>
  <si>
    <t>67</t>
  </si>
  <si>
    <t>Sport</t>
  </si>
  <si>
    <t>67.02.05.01</t>
  </si>
  <si>
    <t>71</t>
  </si>
  <si>
    <t>Alte servicii in domeniile culturii, recreerii si religiei</t>
  </si>
  <si>
    <t>67.02.50</t>
  </si>
  <si>
    <t>72</t>
  </si>
  <si>
    <t>Asigurari si asistenta sociala (cod 68.02.04+68.02.05+68.02.06+68.02.10+68.02.11+68.02.12+68.02.15+68.02.50)</t>
  </si>
  <si>
    <t>68.02</t>
  </si>
  <si>
    <t>74</t>
  </si>
  <si>
    <t>Asistenta sociala in caz de boli si invaliditati (cod 68.02.05.02)</t>
  </si>
  <si>
    <t>68.02.05</t>
  </si>
  <si>
    <t>75</t>
  </si>
  <si>
    <t>Asistenta sociala  in  caz de invaliditate</t>
  </si>
  <si>
    <t>68.02.05.02</t>
  </si>
  <si>
    <t>76</t>
  </si>
  <si>
    <t>Asistenta sociala pentru familie si copii</t>
  </si>
  <si>
    <t>68.02.06</t>
  </si>
  <si>
    <t>77</t>
  </si>
  <si>
    <t>Ajutoare pentru locuinte</t>
  </si>
  <si>
    <t>68.02.10</t>
  </si>
  <si>
    <t>80</t>
  </si>
  <si>
    <t>Prevenirea excluderii sociale (cod 68.02.15.01+68.02.15.02)</t>
  </si>
  <si>
    <t>68.02.15</t>
  </si>
  <si>
    <t>81</t>
  </si>
  <si>
    <t>Ajutor social</t>
  </si>
  <si>
    <t>68.02.15.01</t>
  </si>
  <si>
    <t>83</t>
  </si>
  <si>
    <t>Alte cheltuieli in domeniul asiaurarilor si asistentei  sociale</t>
  </si>
  <si>
    <t>68.02.50</t>
  </si>
  <si>
    <t>84</t>
  </si>
  <si>
    <t>Alte cheltuieli in domeniul  asistentei  sociale</t>
  </si>
  <si>
    <t>68.02.50.50</t>
  </si>
  <si>
    <t>85</t>
  </si>
  <si>
    <t>Partea a IV-a  SERVICII SI DEZVOLTARE PUBLICA, LOCUINTE, MEDIU SI APE (cod 70.02+74.02)</t>
  </si>
  <si>
    <t>69.02</t>
  </si>
  <si>
    <t>86</t>
  </si>
  <si>
    <t>Locuinte, servicii si dezvoltare publica (cod 70.02.03+70.02.05 la 70.02.07+70.02.50)</t>
  </si>
  <si>
    <t>70.02</t>
  </si>
  <si>
    <t>90</t>
  </si>
  <si>
    <t>Alimentare cu apa si amenajari hidrotehnice   (cod 70.02.05.01+70.02.05.02)</t>
  </si>
  <si>
    <t>70.02.05</t>
  </si>
  <si>
    <t>91</t>
  </si>
  <si>
    <t>Alimentare cu apa</t>
  </si>
  <si>
    <t>70.02.05.01</t>
  </si>
  <si>
    <t>93</t>
  </si>
  <si>
    <t>Iluminat public si electrificari rurale</t>
  </si>
  <si>
    <t>70.02.06</t>
  </si>
  <si>
    <t>95</t>
  </si>
  <si>
    <t xml:space="preserve">Alte servicii in domeniile locuintelor, serviciilor si dezvoltarii comunale </t>
  </si>
  <si>
    <t>70.02.50</t>
  </si>
  <si>
    <t>96</t>
  </si>
  <si>
    <t>Protectia mediului   (cod 74.02.03+74.02.05+74.02.06+74.02.50)</t>
  </si>
  <si>
    <t>74.02</t>
  </si>
  <si>
    <t>99</t>
  </si>
  <si>
    <t>Salubritate si gestiunea deseurilor (cod 74.02.05.01+74.02.05.02)</t>
  </si>
  <si>
    <t>74.02.05</t>
  </si>
  <si>
    <t>101</t>
  </si>
  <si>
    <t>Colectarea, tratarea si distrugerea deseurilor</t>
  </si>
  <si>
    <t>74.02.05.02</t>
  </si>
  <si>
    <t>102</t>
  </si>
  <si>
    <t>Canalizarea si tratarea apelor reziduale</t>
  </si>
  <si>
    <t>74.02.06</t>
  </si>
  <si>
    <t>103</t>
  </si>
  <si>
    <t>Alte servicii în domeniul protectiei mediului</t>
  </si>
  <si>
    <t>74.02.50</t>
  </si>
  <si>
    <t>104</t>
  </si>
  <si>
    <t>Partea a V-a ACTIUNI ECONOMICE   (cod 80.02+81.02+83.02+84.02+87.02)</t>
  </si>
  <si>
    <t>79.02</t>
  </si>
  <si>
    <t>121</t>
  </si>
  <si>
    <t>Transporturi   (cod 84.02.03+84.02.06+84.02.50)</t>
  </si>
  <si>
    <t>84.02</t>
  </si>
  <si>
    <t>122</t>
  </si>
  <si>
    <t>Transport rutier   (cod 84.02.03.01 la 84.02.03.03)</t>
  </si>
  <si>
    <t>84.02.03</t>
  </si>
  <si>
    <t>123</t>
  </si>
  <si>
    <t>Drumuri si poduri</t>
  </si>
  <si>
    <t>84.02.03.01</t>
  </si>
  <si>
    <t>137</t>
  </si>
  <si>
    <t>VII. REZERVE, EXCEDENT / DEFICIT</t>
  </si>
  <si>
    <t>96.02</t>
  </si>
  <si>
    <t>139</t>
  </si>
  <si>
    <t>EXCEDENT     98.02.96 + 98.02.97</t>
  </si>
  <si>
    <t>98.02</t>
  </si>
  <si>
    <t>140</t>
  </si>
  <si>
    <t xml:space="preserve">    Excedentul secţiunii de funcţionare</t>
  </si>
  <si>
    <t>98.02.96</t>
  </si>
  <si>
    <t>141</t>
  </si>
  <si>
    <t xml:space="preserve">    Excedentul secţiunii de dezvoltare</t>
  </si>
  <si>
    <t>98.02.97</t>
  </si>
  <si>
    <t>ORDONATOR DE CREDITE,</t>
  </si>
  <si>
    <t>VANATORU VASILE</t>
  </si>
  <si>
    <t xml:space="preserve">CONTABIL, </t>
  </si>
  <si>
    <t>PETCU MAGHITA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</si>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</sst>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B5AF1-0166-4BD4-B153-F3A4789B4D10}">
  <dimension ref="A1:T14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D13+D20+D23+D53+D64</f>
        <v>5340450</v>
      </c>
      <c r="E12" s="11">
        <f>E13+E20+E23+E53+E64</f>
        <v>4252500</v>
      </c>
      <c r="F12" s="11">
        <f>F13+F20+F23+F53+F64</f>
        <v>17305450</v>
      </c>
      <c r="G12" s="11">
        <f>G13+G20+G23+G53+G64</f>
        <v>13857186</v>
      </c>
      <c r="H12" s="11">
        <f>H13+H20+H23+H53+H64</f>
        <v>13781507</v>
      </c>
      <c r="I12" s="11">
        <f>I13+I20+I23+I53+I64</f>
        <v>13781507</v>
      </c>
      <c r="J12" s="11">
        <f>J13+J20+J23+J53+J64</f>
        <v>10018504</v>
      </c>
      <c r="K12" s="11">
        <f>I12-J12</f>
        <v>3763003</v>
      </c>
      <c r="L12" s="11">
        <f>L13+L20+L23+L53+L64</f>
        <v>8260424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</f>
        <v>0</v>
      </c>
      <c r="E13" s="11">
        <f>E14+E17</f>
        <v>0</v>
      </c>
      <c r="F13" s="11">
        <f>F14+F17</f>
        <v>2512000</v>
      </c>
      <c r="G13" s="11">
        <f>G14+G17</f>
        <v>2093000</v>
      </c>
      <c r="H13" s="11">
        <f>H14+H17</f>
        <v>2018000</v>
      </c>
      <c r="I13" s="11">
        <f>I14+I17</f>
        <v>2018000</v>
      </c>
      <c r="J13" s="11">
        <f>J14+J17</f>
        <v>1773419</v>
      </c>
      <c r="K13" s="11">
        <f>I13-J13</f>
        <v>244581</v>
      </c>
      <c r="L13" s="11">
        <f>L14+L17</f>
        <v>1770884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0</v>
      </c>
      <c r="E14" s="11">
        <f>E15</f>
        <v>0</v>
      </c>
      <c r="F14" s="11">
        <f>F15</f>
        <v>2352000</v>
      </c>
      <c r="G14" s="11">
        <f>G15</f>
        <v>1968000</v>
      </c>
      <c r="H14" s="11">
        <f>H15</f>
        <v>1968000</v>
      </c>
      <c r="I14" s="11">
        <f>I15</f>
        <v>1968000</v>
      </c>
      <c r="J14" s="11">
        <f>J15</f>
        <v>1758155</v>
      </c>
      <c r="K14" s="11">
        <f>I14-J14</f>
        <v>209845</v>
      </c>
      <c r="L14" s="11">
        <f>L15</f>
        <v>1746353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2352000</v>
      </c>
      <c r="G15" s="11">
        <f>G16</f>
        <v>1968000</v>
      </c>
      <c r="H15" s="11">
        <f>H16</f>
        <v>1968000</v>
      </c>
      <c r="I15" s="11">
        <f>I16</f>
        <v>1968000</v>
      </c>
      <c r="J15" s="11">
        <f>J16</f>
        <v>1758155</v>
      </c>
      <c r="K15" s="11">
        <f>I15-J15</f>
        <v>209845</v>
      </c>
      <c r="L15" s="11">
        <f>L16</f>
        <v>1746353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2352000</v>
      </c>
      <c r="G16" s="11">
        <v>1968000</v>
      </c>
      <c r="H16" s="11">
        <v>1968000</v>
      </c>
      <c r="I16" s="11">
        <v>1968000</v>
      </c>
      <c r="J16" s="11">
        <v>1758155</v>
      </c>
      <c r="K16" s="11">
        <f>I16-J16</f>
        <v>209845</v>
      </c>
      <c r="L16" s="11">
        <v>1746353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D18+D19</f>
        <v>0</v>
      </c>
      <c r="E17" s="11">
        <f>E18+E19</f>
        <v>0</v>
      </c>
      <c r="F17" s="11">
        <f>F18+F19</f>
        <v>160000</v>
      </c>
      <c r="G17" s="11">
        <f>G18+G19</f>
        <v>125000</v>
      </c>
      <c r="H17" s="11">
        <f>H18+H19</f>
        <v>50000</v>
      </c>
      <c r="I17" s="11">
        <f>I18+I19</f>
        <v>50000</v>
      </c>
      <c r="J17" s="11">
        <f>J18+J19</f>
        <v>15264</v>
      </c>
      <c r="K17" s="11">
        <f>I17-J17</f>
        <v>34736</v>
      </c>
      <c r="L17" s="11">
        <f>L18+L19</f>
        <v>24531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100000</v>
      </c>
      <c r="G18" s="11">
        <v>75000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0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60000</v>
      </c>
      <c r="G19" s="11">
        <v>50000</v>
      </c>
      <c r="H19" s="11">
        <v>50000</v>
      </c>
      <c r="I19" s="11">
        <v>50000</v>
      </c>
      <c r="J19" s="11">
        <v>15264</v>
      </c>
      <c r="K19" s="11">
        <f>I19-J19</f>
        <v>34736</v>
      </c>
      <c r="L19" s="11">
        <v>24531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+D21</f>
        <v>0</v>
      </c>
      <c r="E20" s="11">
        <f>+E21</f>
        <v>0</v>
      </c>
      <c r="F20" s="11">
        <f>+F21</f>
        <v>18000</v>
      </c>
      <c r="G20" s="11">
        <f>+G21</f>
        <v>9000</v>
      </c>
      <c r="H20" s="11">
        <f>+H21</f>
        <v>9000</v>
      </c>
      <c r="I20" s="11">
        <f>+I21</f>
        <v>9000</v>
      </c>
      <c r="J20" s="11">
        <f>+J21</f>
        <v>9000</v>
      </c>
      <c r="K20" s="11">
        <f>I20-J20</f>
        <v>0</v>
      </c>
      <c r="L20" s="11">
        <f>+L21</f>
        <v>12442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+D22</f>
        <v>0</v>
      </c>
      <c r="E21" s="11">
        <f>+E22</f>
        <v>0</v>
      </c>
      <c r="F21" s="11">
        <f>+F22</f>
        <v>18000</v>
      </c>
      <c r="G21" s="11">
        <f>+G22</f>
        <v>9000</v>
      </c>
      <c r="H21" s="11">
        <f>+H22</f>
        <v>9000</v>
      </c>
      <c r="I21" s="11">
        <f>+I22</f>
        <v>9000</v>
      </c>
      <c r="J21" s="11">
        <f>+J22</f>
        <v>9000</v>
      </c>
      <c r="K21" s="11">
        <f>I21-J21</f>
        <v>0</v>
      </c>
      <c r="L21" s="11">
        <f>+L22</f>
        <v>12442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v>0</v>
      </c>
      <c r="E22" s="11">
        <v>0</v>
      </c>
      <c r="F22" s="11">
        <v>18000</v>
      </c>
      <c r="G22" s="11">
        <v>9000</v>
      </c>
      <c r="H22" s="11">
        <v>9000</v>
      </c>
      <c r="I22" s="11">
        <v>9000</v>
      </c>
      <c r="J22" s="11">
        <v>9000</v>
      </c>
      <c r="K22" s="11">
        <f>I22-J22</f>
        <v>0</v>
      </c>
      <c r="L22" s="11">
        <v>12442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D24+D33+D36+D44</f>
        <v>225000</v>
      </c>
      <c r="E23" s="11">
        <f>E24+E33+E36+E44</f>
        <v>210000</v>
      </c>
      <c r="F23" s="11">
        <f>F24+F33+F36+F44</f>
        <v>7921000</v>
      </c>
      <c r="G23" s="11">
        <f>G24+G33+G36+G44</f>
        <v>6389186</v>
      </c>
      <c r="H23" s="11">
        <f>H24+H33+H36+H44</f>
        <v>6388507</v>
      </c>
      <c r="I23" s="11">
        <f>I24+I33+I36+I44</f>
        <v>6388507</v>
      </c>
      <c r="J23" s="11">
        <f>J24+J33+J36+J44</f>
        <v>5322427</v>
      </c>
      <c r="K23" s="11">
        <f>I23-J23</f>
        <v>1066080</v>
      </c>
      <c r="L23" s="11">
        <f>L24+L33+L36+L44</f>
        <v>5304661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D25+D28+D30+D32</f>
        <v>205000</v>
      </c>
      <c r="E24" s="11">
        <f>E25+E28+E30+E32</f>
        <v>190000</v>
      </c>
      <c r="F24" s="11">
        <f>F25+F28+F30+F32</f>
        <v>2499000</v>
      </c>
      <c r="G24" s="11">
        <f>G25+G28+G30+G32</f>
        <v>1776186</v>
      </c>
      <c r="H24" s="11">
        <f>H25+H28+H30+H32</f>
        <v>1775917</v>
      </c>
      <c r="I24" s="11">
        <f>I25+I28+I30+I32</f>
        <v>1775917</v>
      </c>
      <c r="J24" s="11">
        <f>J25+J28+J30+J32</f>
        <v>960876</v>
      </c>
      <c r="K24" s="11">
        <f>I24-J24</f>
        <v>815041</v>
      </c>
      <c r="L24" s="11">
        <f>L25+L28+L30+L32</f>
        <v>1067065</v>
      </c>
    </row>
    <row r="25" spans="1:12" s="6" customFormat="1" ht="22.5" x14ac:dyDescent="0.25">
      <c r="A25" s="10" t="s">
        <v>57</v>
      </c>
      <c r="B25" s="10" t="s">
        <v>58</v>
      </c>
      <c r="C25" s="10" t="s">
        <v>59</v>
      </c>
      <c r="D25" s="11">
        <f>D26+D27</f>
        <v>20000</v>
      </c>
      <c r="E25" s="11">
        <f>E26+E27</f>
        <v>15000</v>
      </c>
      <c r="F25" s="11">
        <f>F26+F27</f>
        <v>53814</v>
      </c>
      <c r="G25" s="11">
        <f>G26+G27</f>
        <v>15000</v>
      </c>
      <c r="H25" s="11">
        <f>H26+H27</f>
        <v>15000</v>
      </c>
      <c r="I25" s="11">
        <f>I26+I27</f>
        <v>15000</v>
      </c>
      <c r="J25" s="11">
        <f>J26+J27</f>
        <v>0</v>
      </c>
      <c r="K25" s="11">
        <f>I25-J25</f>
        <v>15000</v>
      </c>
      <c r="L25" s="11">
        <f>L26+L27</f>
        <v>103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20000</v>
      </c>
      <c r="E26" s="11">
        <v>15000</v>
      </c>
      <c r="F26" s="11">
        <v>53814</v>
      </c>
      <c r="G26" s="11">
        <v>15000</v>
      </c>
      <c r="H26" s="11">
        <v>15000</v>
      </c>
      <c r="I26" s="11">
        <v>15000</v>
      </c>
      <c r="J26" s="11">
        <v>0</v>
      </c>
      <c r="K26" s="11">
        <f>I26-J26</f>
        <v>15000</v>
      </c>
      <c r="L26" s="11">
        <v>0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f>I27-J27</f>
        <v>0</v>
      </c>
      <c r="L27" s="11">
        <v>103</v>
      </c>
    </row>
    <row r="28" spans="1:12" s="6" customFormat="1" ht="22.5" x14ac:dyDescent="0.25">
      <c r="A28" s="10" t="s">
        <v>66</v>
      </c>
      <c r="B28" s="10" t="s">
        <v>67</v>
      </c>
      <c r="C28" s="10" t="s">
        <v>68</v>
      </c>
      <c r="D28" s="11">
        <f>D29</f>
        <v>185000</v>
      </c>
      <c r="E28" s="11">
        <f>E29</f>
        <v>175000</v>
      </c>
      <c r="F28" s="11">
        <f>F29</f>
        <v>1072000</v>
      </c>
      <c r="G28" s="11">
        <f>G29</f>
        <v>793000</v>
      </c>
      <c r="H28" s="11">
        <f>H29</f>
        <v>792731</v>
      </c>
      <c r="I28" s="11">
        <f>I29</f>
        <v>792731</v>
      </c>
      <c r="J28" s="11">
        <f>J29</f>
        <v>540094</v>
      </c>
      <c r="K28" s="11">
        <f>I28-J28</f>
        <v>252637</v>
      </c>
      <c r="L28" s="11">
        <f>L29</f>
        <v>483254</v>
      </c>
    </row>
    <row r="29" spans="1:12" s="6" customFormat="1" x14ac:dyDescent="0.25">
      <c r="A29" s="10" t="s">
        <v>69</v>
      </c>
      <c r="B29" s="10" t="s">
        <v>70</v>
      </c>
      <c r="C29" s="10" t="s">
        <v>71</v>
      </c>
      <c r="D29" s="11">
        <v>185000</v>
      </c>
      <c r="E29" s="11">
        <v>175000</v>
      </c>
      <c r="F29" s="11">
        <v>1072000</v>
      </c>
      <c r="G29" s="11">
        <v>793000</v>
      </c>
      <c r="H29" s="11">
        <v>792731</v>
      </c>
      <c r="I29" s="11">
        <v>792731</v>
      </c>
      <c r="J29" s="11">
        <v>540094</v>
      </c>
      <c r="K29" s="11">
        <f>I29-J29</f>
        <v>252637</v>
      </c>
      <c r="L29" s="11">
        <v>483254</v>
      </c>
    </row>
    <row r="30" spans="1:12" s="6" customFormat="1" ht="22.5" x14ac:dyDescent="0.25">
      <c r="A30" s="10" t="s">
        <v>72</v>
      </c>
      <c r="B30" s="10" t="s">
        <v>73</v>
      </c>
      <c r="C30" s="10" t="s">
        <v>74</v>
      </c>
      <c r="D30" s="11">
        <f>+D31</f>
        <v>0</v>
      </c>
      <c r="E30" s="11">
        <f>+E31</f>
        <v>0</v>
      </c>
      <c r="F30" s="11">
        <f>+F31</f>
        <v>906000</v>
      </c>
      <c r="G30" s="11">
        <f>+G31</f>
        <v>506000</v>
      </c>
      <c r="H30" s="11">
        <f>+H31</f>
        <v>506000</v>
      </c>
      <c r="I30" s="11">
        <f>+I31</f>
        <v>506000</v>
      </c>
      <c r="J30" s="11">
        <f>+J31</f>
        <v>388596</v>
      </c>
      <c r="K30" s="11">
        <f>I30-J30</f>
        <v>117404</v>
      </c>
      <c r="L30" s="11">
        <f>+L31</f>
        <v>141646</v>
      </c>
    </row>
    <row r="31" spans="1:12" s="6" customFormat="1" x14ac:dyDescent="0.25">
      <c r="A31" s="10" t="s">
        <v>75</v>
      </c>
      <c r="B31" s="10" t="s">
        <v>76</v>
      </c>
      <c r="C31" s="10" t="s">
        <v>77</v>
      </c>
      <c r="D31" s="11">
        <v>0</v>
      </c>
      <c r="E31" s="11">
        <v>0</v>
      </c>
      <c r="F31" s="11">
        <v>906000</v>
      </c>
      <c r="G31" s="11">
        <v>506000</v>
      </c>
      <c r="H31" s="11">
        <v>506000</v>
      </c>
      <c r="I31" s="11">
        <v>506000</v>
      </c>
      <c r="J31" s="11">
        <v>388596</v>
      </c>
      <c r="K31" s="11">
        <f>I31-J31</f>
        <v>117404</v>
      </c>
      <c r="L31" s="11">
        <v>141646</v>
      </c>
    </row>
    <row r="32" spans="1:12" s="6" customFormat="1" x14ac:dyDescent="0.25">
      <c r="A32" s="10" t="s">
        <v>78</v>
      </c>
      <c r="B32" s="10" t="s">
        <v>79</v>
      </c>
      <c r="C32" s="10" t="s">
        <v>80</v>
      </c>
      <c r="D32" s="11">
        <v>0</v>
      </c>
      <c r="E32" s="11">
        <v>0</v>
      </c>
      <c r="F32" s="11">
        <v>467186</v>
      </c>
      <c r="G32" s="11">
        <v>462186</v>
      </c>
      <c r="H32" s="11">
        <v>462186</v>
      </c>
      <c r="I32" s="11">
        <v>462186</v>
      </c>
      <c r="J32" s="11">
        <v>32186</v>
      </c>
      <c r="K32" s="11">
        <f>I32-J32</f>
        <v>430000</v>
      </c>
      <c r="L32" s="11">
        <v>442062</v>
      </c>
    </row>
    <row r="33" spans="1:12" s="6" customFormat="1" x14ac:dyDescent="0.25">
      <c r="A33" s="10" t="s">
        <v>81</v>
      </c>
      <c r="B33" s="10" t="s">
        <v>82</v>
      </c>
      <c r="C33" s="10" t="s">
        <v>83</v>
      </c>
      <c r="D33" s="11">
        <f>+D34</f>
        <v>0</v>
      </c>
      <c r="E33" s="11">
        <f>+E34</f>
        <v>0</v>
      </c>
      <c r="F33" s="11">
        <f>+F34</f>
        <v>86000</v>
      </c>
      <c r="G33" s="11">
        <f>+G34</f>
        <v>66000</v>
      </c>
      <c r="H33" s="11">
        <f>+H34</f>
        <v>66000</v>
      </c>
      <c r="I33" s="11">
        <f>+I34</f>
        <v>66000</v>
      </c>
      <c r="J33" s="11">
        <f>+J34</f>
        <v>60210</v>
      </c>
      <c r="K33" s="11">
        <f>I33-J33</f>
        <v>5790</v>
      </c>
      <c r="L33" s="11">
        <f>+L34</f>
        <v>60299</v>
      </c>
    </row>
    <row r="34" spans="1:12" s="6" customFormat="1" ht="22.5" x14ac:dyDescent="0.25">
      <c r="A34" s="10" t="s">
        <v>84</v>
      </c>
      <c r="B34" s="10" t="s">
        <v>85</v>
      </c>
      <c r="C34" s="10" t="s">
        <v>86</v>
      </c>
      <c r="D34" s="11">
        <f>D35</f>
        <v>0</v>
      </c>
      <c r="E34" s="11">
        <f>E35</f>
        <v>0</v>
      </c>
      <c r="F34" s="11">
        <f>F35</f>
        <v>86000</v>
      </c>
      <c r="G34" s="11">
        <f>G35</f>
        <v>66000</v>
      </c>
      <c r="H34" s="11">
        <f>H35</f>
        <v>66000</v>
      </c>
      <c r="I34" s="11">
        <f>I35</f>
        <v>66000</v>
      </c>
      <c r="J34" s="11">
        <f>J35</f>
        <v>60210</v>
      </c>
      <c r="K34" s="11">
        <f>I34-J34</f>
        <v>5790</v>
      </c>
      <c r="L34" s="11">
        <f>L35</f>
        <v>60299</v>
      </c>
    </row>
    <row r="35" spans="1:12" s="6" customFormat="1" x14ac:dyDescent="0.25">
      <c r="A35" s="10" t="s">
        <v>87</v>
      </c>
      <c r="B35" s="10" t="s">
        <v>88</v>
      </c>
      <c r="C35" s="10" t="s">
        <v>89</v>
      </c>
      <c r="D35" s="11">
        <v>0</v>
      </c>
      <c r="E35" s="11">
        <v>0</v>
      </c>
      <c r="F35" s="11">
        <v>86000</v>
      </c>
      <c r="G35" s="11">
        <v>66000</v>
      </c>
      <c r="H35" s="11">
        <v>66000</v>
      </c>
      <c r="I35" s="11">
        <v>66000</v>
      </c>
      <c r="J35" s="11">
        <v>60210</v>
      </c>
      <c r="K35" s="11">
        <f>I35-J35</f>
        <v>5790</v>
      </c>
      <c r="L35" s="11">
        <v>60299</v>
      </c>
    </row>
    <row r="36" spans="1:12" s="6" customFormat="1" ht="22.5" x14ac:dyDescent="0.25">
      <c r="A36" s="10" t="s">
        <v>90</v>
      </c>
      <c r="B36" s="10" t="s">
        <v>91</v>
      </c>
      <c r="C36" s="10" t="s">
        <v>92</v>
      </c>
      <c r="D36" s="11">
        <f>D37+D41+D43</f>
        <v>20000</v>
      </c>
      <c r="E36" s="11">
        <f>E37+E41+E43</f>
        <v>20000</v>
      </c>
      <c r="F36" s="11">
        <f>F37+F41+F43</f>
        <v>350000</v>
      </c>
      <c r="G36" s="11">
        <f>G37+G41+G43</f>
        <v>313000</v>
      </c>
      <c r="H36" s="11">
        <f>H37+H41+H43</f>
        <v>313000</v>
      </c>
      <c r="I36" s="11">
        <f>I37+I41+I43</f>
        <v>313000</v>
      </c>
      <c r="J36" s="11">
        <f>J37+J41+J43</f>
        <v>243135</v>
      </c>
      <c r="K36" s="11">
        <f>I36-J36</f>
        <v>69865</v>
      </c>
      <c r="L36" s="11">
        <f>L37+L41+L43</f>
        <v>239095</v>
      </c>
    </row>
    <row r="37" spans="1:12" s="6" customFormat="1" ht="22.5" x14ac:dyDescent="0.25">
      <c r="A37" s="10" t="s">
        <v>93</v>
      </c>
      <c r="B37" s="10" t="s">
        <v>94</v>
      </c>
      <c r="C37" s="10" t="s">
        <v>95</v>
      </c>
      <c r="D37" s="11">
        <f>D38+D39+D40</f>
        <v>0</v>
      </c>
      <c r="E37" s="11">
        <f>E38+E39+E40</f>
        <v>0</v>
      </c>
      <c r="F37" s="11">
        <f>F38+F39+F40</f>
        <v>270000</v>
      </c>
      <c r="G37" s="11">
        <f>G38+G39+G40</f>
        <v>233000</v>
      </c>
      <c r="H37" s="11">
        <f>H38+H39+H40</f>
        <v>233000</v>
      </c>
      <c r="I37" s="11">
        <f>I38+I39+I40</f>
        <v>233000</v>
      </c>
      <c r="J37" s="11">
        <f>J38+J39+J40</f>
        <v>200118</v>
      </c>
      <c r="K37" s="11">
        <f>I37-J37</f>
        <v>32882</v>
      </c>
      <c r="L37" s="11">
        <f>L38+L39+L40</f>
        <v>204746</v>
      </c>
    </row>
    <row r="38" spans="1:12" s="6" customFormat="1" ht="22.5" x14ac:dyDescent="0.25">
      <c r="A38" s="10" t="s">
        <v>96</v>
      </c>
      <c r="B38" s="10" t="s">
        <v>97</v>
      </c>
      <c r="C38" s="10" t="s">
        <v>98</v>
      </c>
      <c r="D38" s="11">
        <v>0</v>
      </c>
      <c r="E38" s="11">
        <v>0</v>
      </c>
      <c r="F38" s="11">
        <v>75000</v>
      </c>
      <c r="G38" s="11">
        <v>60000</v>
      </c>
      <c r="H38" s="11">
        <v>60000</v>
      </c>
      <c r="I38" s="11">
        <v>60000</v>
      </c>
      <c r="J38" s="11">
        <v>54858</v>
      </c>
      <c r="K38" s="11">
        <f>I38-J38</f>
        <v>5142</v>
      </c>
      <c r="L38" s="11">
        <v>58778</v>
      </c>
    </row>
    <row r="39" spans="1:12" s="6" customFormat="1" x14ac:dyDescent="0.25">
      <c r="A39" s="10" t="s">
        <v>99</v>
      </c>
      <c r="B39" s="10" t="s">
        <v>100</v>
      </c>
      <c r="C39" s="10" t="s">
        <v>101</v>
      </c>
      <c r="D39" s="11">
        <v>0</v>
      </c>
      <c r="E39" s="11">
        <v>0</v>
      </c>
      <c r="F39" s="11">
        <v>195000</v>
      </c>
      <c r="G39" s="11">
        <v>173000</v>
      </c>
      <c r="H39" s="11">
        <v>173000</v>
      </c>
      <c r="I39" s="11">
        <v>173000</v>
      </c>
      <c r="J39" s="11">
        <v>145260</v>
      </c>
      <c r="K39" s="11">
        <f>I39-J39</f>
        <v>27740</v>
      </c>
      <c r="L39" s="11">
        <v>145879</v>
      </c>
    </row>
    <row r="40" spans="1:12" s="6" customFormat="1" ht="22.5" x14ac:dyDescent="0.25">
      <c r="A40" s="10" t="s">
        <v>102</v>
      </c>
      <c r="B40" s="10" t="s">
        <v>103</v>
      </c>
      <c r="C40" s="10" t="s">
        <v>104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f>I40-J40</f>
        <v>0</v>
      </c>
      <c r="L40" s="11">
        <v>89</v>
      </c>
    </row>
    <row r="41" spans="1:12" s="6" customFormat="1" ht="22.5" x14ac:dyDescent="0.25">
      <c r="A41" s="10" t="s">
        <v>105</v>
      </c>
      <c r="B41" s="10" t="s">
        <v>106</v>
      </c>
      <c r="C41" s="10" t="s">
        <v>107</v>
      </c>
      <c r="D41" s="11">
        <f>D42</f>
        <v>0</v>
      </c>
      <c r="E41" s="11">
        <f>E42</f>
        <v>0</v>
      </c>
      <c r="F41" s="11">
        <f>F42</f>
        <v>60000</v>
      </c>
      <c r="G41" s="11">
        <f>G42</f>
        <v>60000</v>
      </c>
      <c r="H41" s="11">
        <f>H42</f>
        <v>60000</v>
      </c>
      <c r="I41" s="11">
        <f>I42</f>
        <v>60000</v>
      </c>
      <c r="J41" s="11">
        <f>J42</f>
        <v>43017</v>
      </c>
      <c r="K41" s="11">
        <f>I41-J41</f>
        <v>16983</v>
      </c>
      <c r="L41" s="11">
        <f>L42</f>
        <v>34349</v>
      </c>
    </row>
    <row r="42" spans="1:12" s="6" customFormat="1" x14ac:dyDescent="0.25">
      <c r="A42" s="10" t="s">
        <v>108</v>
      </c>
      <c r="B42" s="10" t="s">
        <v>109</v>
      </c>
      <c r="C42" s="10" t="s">
        <v>110</v>
      </c>
      <c r="D42" s="11">
        <v>0</v>
      </c>
      <c r="E42" s="11">
        <v>0</v>
      </c>
      <c r="F42" s="11">
        <v>60000</v>
      </c>
      <c r="G42" s="11">
        <v>60000</v>
      </c>
      <c r="H42" s="11">
        <v>60000</v>
      </c>
      <c r="I42" s="11">
        <v>60000</v>
      </c>
      <c r="J42" s="11">
        <v>43017</v>
      </c>
      <c r="K42" s="11">
        <f>I42-J42</f>
        <v>16983</v>
      </c>
      <c r="L42" s="11">
        <v>34349</v>
      </c>
    </row>
    <row r="43" spans="1:12" s="6" customFormat="1" ht="22.5" x14ac:dyDescent="0.25">
      <c r="A43" s="10" t="s">
        <v>111</v>
      </c>
      <c r="B43" s="10" t="s">
        <v>112</v>
      </c>
      <c r="C43" s="10" t="s">
        <v>113</v>
      </c>
      <c r="D43" s="11">
        <v>20000</v>
      </c>
      <c r="E43" s="11">
        <v>20000</v>
      </c>
      <c r="F43" s="11">
        <v>20000</v>
      </c>
      <c r="G43" s="11">
        <v>20000</v>
      </c>
      <c r="H43" s="11">
        <v>20000</v>
      </c>
      <c r="I43" s="11">
        <v>20000</v>
      </c>
      <c r="J43" s="11">
        <v>0</v>
      </c>
      <c r="K43" s="11">
        <f>I43-J43</f>
        <v>20000</v>
      </c>
      <c r="L43" s="11">
        <v>0</v>
      </c>
    </row>
    <row r="44" spans="1:12" s="6" customFormat="1" ht="33" x14ac:dyDescent="0.25">
      <c r="A44" s="10" t="s">
        <v>114</v>
      </c>
      <c r="B44" s="10" t="s">
        <v>115</v>
      </c>
      <c r="C44" s="10" t="s">
        <v>116</v>
      </c>
      <c r="D44" s="11">
        <f>+D45+D47+D48+D49+D51</f>
        <v>0</v>
      </c>
      <c r="E44" s="11">
        <f>+E45+E47+E48+E49+E51</f>
        <v>0</v>
      </c>
      <c r="F44" s="11">
        <f>+F45+F47+F48+F49+F51</f>
        <v>4986000</v>
      </c>
      <c r="G44" s="11">
        <f>+G45+G47+G48+G49+G51</f>
        <v>4234000</v>
      </c>
      <c r="H44" s="11">
        <f>+H45+H47+H48+H49+H51</f>
        <v>4233590</v>
      </c>
      <c r="I44" s="11">
        <f>+I45+I47+I48+I49+I51</f>
        <v>4233590</v>
      </c>
      <c r="J44" s="11">
        <f>+J45+J47+J48+J49+J51</f>
        <v>4058206</v>
      </c>
      <c r="K44" s="11">
        <f>I44-J44</f>
        <v>175384</v>
      </c>
      <c r="L44" s="11">
        <f>+L45+L47+L48+L49+L51</f>
        <v>3938202</v>
      </c>
    </row>
    <row r="45" spans="1:12" s="6" customFormat="1" ht="22.5" x14ac:dyDescent="0.25">
      <c r="A45" s="10" t="s">
        <v>117</v>
      </c>
      <c r="B45" s="10" t="s">
        <v>118</v>
      </c>
      <c r="C45" s="10" t="s">
        <v>119</v>
      </c>
      <c r="D45" s="11">
        <f>D46</f>
        <v>0</v>
      </c>
      <c r="E45" s="11">
        <f>E46</f>
        <v>0</v>
      </c>
      <c r="F45" s="11">
        <f>F46</f>
        <v>4468000</v>
      </c>
      <c r="G45" s="11">
        <f>G46</f>
        <v>3779000</v>
      </c>
      <c r="H45" s="11">
        <f>H46</f>
        <v>3778590</v>
      </c>
      <c r="I45" s="11">
        <f>I46</f>
        <v>3778590</v>
      </c>
      <c r="J45" s="11">
        <f>J46</f>
        <v>3714327</v>
      </c>
      <c r="K45" s="11">
        <f>I45-J45</f>
        <v>64263</v>
      </c>
      <c r="L45" s="11">
        <f>L46</f>
        <v>3600449</v>
      </c>
    </row>
    <row r="46" spans="1:12" s="6" customFormat="1" x14ac:dyDescent="0.25">
      <c r="A46" s="10" t="s">
        <v>120</v>
      </c>
      <c r="B46" s="10" t="s">
        <v>121</v>
      </c>
      <c r="C46" s="10" t="s">
        <v>122</v>
      </c>
      <c r="D46" s="11">
        <v>0</v>
      </c>
      <c r="E46" s="11">
        <v>0</v>
      </c>
      <c r="F46" s="11">
        <v>4468000</v>
      </c>
      <c r="G46" s="11">
        <v>3779000</v>
      </c>
      <c r="H46" s="11">
        <v>3778590</v>
      </c>
      <c r="I46" s="11">
        <v>3778590</v>
      </c>
      <c r="J46" s="11">
        <v>3714327</v>
      </c>
      <c r="K46" s="11">
        <f>I46-J46</f>
        <v>64263</v>
      </c>
      <c r="L46" s="11">
        <v>3600449</v>
      </c>
    </row>
    <row r="47" spans="1:12" s="6" customFormat="1" x14ac:dyDescent="0.25">
      <c r="A47" s="10" t="s">
        <v>123</v>
      </c>
      <c r="B47" s="10" t="s">
        <v>124</v>
      </c>
      <c r="C47" s="10" t="s">
        <v>125</v>
      </c>
      <c r="D47" s="11">
        <v>0</v>
      </c>
      <c r="E47" s="11">
        <v>0</v>
      </c>
      <c r="F47" s="11">
        <v>30000</v>
      </c>
      <c r="G47" s="11">
        <v>28000</v>
      </c>
      <c r="H47" s="11">
        <v>28000</v>
      </c>
      <c r="I47" s="11">
        <v>28000</v>
      </c>
      <c r="J47" s="11">
        <v>27000</v>
      </c>
      <c r="K47" s="11">
        <f>I47-J47</f>
        <v>1000</v>
      </c>
      <c r="L47" s="11">
        <v>27000</v>
      </c>
    </row>
    <row r="48" spans="1:12" s="6" customFormat="1" x14ac:dyDescent="0.25">
      <c r="A48" s="10" t="s">
        <v>126</v>
      </c>
      <c r="B48" s="10" t="s">
        <v>127</v>
      </c>
      <c r="C48" s="10" t="s">
        <v>128</v>
      </c>
      <c r="D48" s="11">
        <v>0</v>
      </c>
      <c r="E48" s="11">
        <v>0</v>
      </c>
      <c r="F48" s="11">
        <v>6000</v>
      </c>
      <c r="G48" s="11">
        <v>6000</v>
      </c>
      <c r="H48" s="11">
        <v>6000</v>
      </c>
      <c r="I48" s="11">
        <v>6000</v>
      </c>
      <c r="J48" s="11">
        <v>0</v>
      </c>
      <c r="K48" s="11">
        <f>I48-J48</f>
        <v>6000</v>
      </c>
      <c r="L48" s="11">
        <v>5888</v>
      </c>
    </row>
    <row r="49" spans="1:12" s="6" customFormat="1" ht="22.5" x14ac:dyDescent="0.25">
      <c r="A49" s="10" t="s">
        <v>129</v>
      </c>
      <c r="B49" s="10" t="s">
        <v>130</v>
      </c>
      <c r="C49" s="10" t="s">
        <v>131</v>
      </c>
      <c r="D49" s="11">
        <f>D50</f>
        <v>0</v>
      </c>
      <c r="E49" s="11">
        <f>E50</f>
        <v>0</v>
      </c>
      <c r="F49" s="11">
        <f>F50</f>
        <v>154000</v>
      </c>
      <c r="G49" s="11">
        <f>G50</f>
        <v>144000</v>
      </c>
      <c r="H49" s="11">
        <f>H50</f>
        <v>144000</v>
      </c>
      <c r="I49" s="11">
        <f>I50</f>
        <v>144000</v>
      </c>
      <c r="J49" s="11">
        <f>J50</f>
        <v>69408</v>
      </c>
      <c r="K49" s="11">
        <f>I49-J49</f>
        <v>74592</v>
      </c>
      <c r="L49" s="11">
        <f>L50</f>
        <v>63520</v>
      </c>
    </row>
    <row r="50" spans="1:12" s="6" customFormat="1" x14ac:dyDescent="0.25">
      <c r="A50" s="10" t="s">
        <v>132</v>
      </c>
      <c r="B50" s="10" t="s">
        <v>133</v>
      </c>
      <c r="C50" s="10" t="s">
        <v>134</v>
      </c>
      <c r="D50" s="11">
        <v>0</v>
      </c>
      <c r="E50" s="11">
        <v>0</v>
      </c>
      <c r="F50" s="11">
        <v>154000</v>
      </c>
      <c r="G50" s="11">
        <v>144000</v>
      </c>
      <c r="H50" s="11">
        <v>144000</v>
      </c>
      <c r="I50" s="11">
        <v>144000</v>
      </c>
      <c r="J50" s="11">
        <v>69408</v>
      </c>
      <c r="K50" s="11">
        <f>I50-J50</f>
        <v>74592</v>
      </c>
      <c r="L50" s="11">
        <v>63520</v>
      </c>
    </row>
    <row r="51" spans="1:12" s="6" customFormat="1" ht="22.5" x14ac:dyDescent="0.25">
      <c r="A51" s="10" t="s">
        <v>135</v>
      </c>
      <c r="B51" s="10" t="s">
        <v>136</v>
      </c>
      <c r="C51" s="10" t="s">
        <v>137</v>
      </c>
      <c r="D51" s="11">
        <f>D52</f>
        <v>0</v>
      </c>
      <c r="E51" s="11">
        <f>E52</f>
        <v>0</v>
      </c>
      <c r="F51" s="11">
        <f>F52</f>
        <v>328000</v>
      </c>
      <c r="G51" s="11">
        <f>G52</f>
        <v>277000</v>
      </c>
      <c r="H51" s="11">
        <f>H52</f>
        <v>277000</v>
      </c>
      <c r="I51" s="11">
        <f>I52</f>
        <v>277000</v>
      </c>
      <c r="J51" s="11">
        <f>J52</f>
        <v>247471</v>
      </c>
      <c r="K51" s="11">
        <f>I51-J51</f>
        <v>29529</v>
      </c>
      <c r="L51" s="11">
        <f>L52</f>
        <v>241345</v>
      </c>
    </row>
    <row r="52" spans="1:12" s="6" customFormat="1" x14ac:dyDescent="0.25">
      <c r="A52" s="10" t="s">
        <v>138</v>
      </c>
      <c r="B52" s="10" t="s">
        <v>139</v>
      </c>
      <c r="C52" s="10" t="s">
        <v>140</v>
      </c>
      <c r="D52" s="11">
        <v>0</v>
      </c>
      <c r="E52" s="11">
        <v>0</v>
      </c>
      <c r="F52" s="11">
        <v>328000</v>
      </c>
      <c r="G52" s="11">
        <v>277000</v>
      </c>
      <c r="H52" s="11">
        <v>277000</v>
      </c>
      <c r="I52" s="11">
        <v>277000</v>
      </c>
      <c r="J52" s="11">
        <v>247471</v>
      </c>
      <c r="K52" s="11">
        <f>I52-J52</f>
        <v>29529</v>
      </c>
      <c r="L52" s="11">
        <v>241345</v>
      </c>
    </row>
    <row r="53" spans="1:12" s="6" customFormat="1" ht="33" x14ac:dyDescent="0.25">
      <c r="A53" s="10" t="s">
        <v>141</v>
      </c>
      <c r="B53" s="10" t="s">
        <v>142</v>
      </c>
      <c r="C53" s="10" t="s">
        <v>143</v>
      </c>
      <c r="D53" s="11">
        <f>D54+D59</f>
        <v>2385950</v>
      </c>
      <c r="E53" s="11">
        <f>E54+E59</f>
        <v>2259000</v>
      </c>
      <c r="F53" s="11">
        <f>F54+F59</f>
        <v>3729450</v>
      </c>
      <c r="G53" s="11">
        <f>G54+G59</f>
        <v>3350500</v>
      </c>
      <c r="H53" s="11">
        <f>H54+H59</f>
        <v>3350500</v>
      </c>
      <c r="I53" s="11">
        <f>I54+I59</f>
        <v>3350500</v>
      </c>
      <c r="J53" s="11">
        <f>J54+J59</f>
        <v>1792782</v>
      </c>
      <c r="K53" s="11">
        <f>I53-J53</f>
        <v>1557718</v>
      </c>
      <c r="L53" s="11">
        <f>L54+L59</f>
        <v>1162237</v>
      </c>
    </row>
    <row r="54" spans="1:12" s="6" customFormat="1" ht="22.5" x14ac:dyDescent="0.25">
      <c r="A54" s="10" t="s">
        <v>144</v>
      </c>
      <c r="B54" s="10" t="s">
        <v>145</v>
      </c>
      <c r="C54" s="10" t="s">
        <v>146</v>
      </c>
      <c r="D54" s="11">
        <f>+D55+D57+D58</f>
        <v>267000</v>
      </c>
      <c r="E54" s="11">
        <f>+E55+E57+E58</f>
        <v>237000</v>
      </c>
      <c r="F54" s="11">
        <f>+F55+F57+F58</f>
        <v>1124000</v>
      </c>
      <c r="G54" s="11">
        <f>+G55+G57+G58</f>
        <v>928000</v>
      </c>
      <c r="H54" s="11">
        <f>+H55+H57+H58</f>
        <v>928000</v>
      </c>
      <c r="I54" s="11">
        <f>+I55+I57+I58</f>
        <v>928000</v>
      </c>
      <c r="J54" s="11">
        <f>+J55+J57+J58</f>
        <v>707421</v>
      </c>
      <c r="K54" s="11">
        <f>I54-J54</f>
        <v>220579</v>
      </c>
      <c r="L54" s="11">
        <f>+L55+L57+L58</f>
        <v>771069</v>
      </c>
    </row>
    <row r="55" spans="1:12" s="6" customFormat="1" ht="22.5" x14ac:dyDescent="0.25">
      <c r="A55" s="10" t="s">
        <v>147</v>
      </c>
      <c r="B55" s="10" t="s">
        <v>148</v>
      </c>
      <c r="C55" s="10" t="s">
        <v>149</v>
      </c>
      <c r="D55" s="11">
        <f>D56</f>
        <v>70000</v>
      </c>
      <c r="E55" s="11">
        <f>E56</f>
        <v>40000</v>
      </c>
      <c r="F55" s="11">
        <f>F56</f>
        <v>637000</v>
      </c>
      <c r="G55" s="11">
        <f>G56</f>
        <v>491000</v>
      </c>
      <c r="H55" s="11">
        <f>H56</f>
        <v>491000</v>
      </c>
      <c r="I55" s="11">
        <f>I56</f>
        <v>491000</v>
      </c>
      <c r="J55" s="11">
        <f>J56</f>
        <v>438602</v>
      </c>
      <c r="K55" s="11">
        <f>I55-J55</f>
        <v>52398</v>
      </c>
      <c r="L55" s="11">
        <f>L56</f>
        <v>519841</v>
      </c>
    </row>
    <row r="56" spans="1:12" s="6" customFormat="1" x14ac:dyDescent="0.25">
      <c r="A56" s="10" t="s">
        <v>150</v>
      </c>
      <c r="B56" s="10" t="s">
        <v>151</v>
      </c>
      <c r="C56" s="10" t="s">
        <v>152</v>
      </c>
      <c r="D56" s="11">
        <v>70000</v>
      </c>
      <c r="E56" s="11">
        <v>40000</v>
      </c>
      <c r="F56" s="11">
        <v>637000</v>
      </c>
      <c r="G56" s="11">
        <v>491000</v>
      </c>
      <c r="H56" s="11">
        <v>491000</v>
      </c>
      <c r="I56" s="11">
        <v>491000</v>
      </c>
      <c r="J56" s="11">
        <v>438602</v>
      </c>
      <c r="K56" s="11">
        <f>I56-J56</f>
        <v>52398</v>
      </c>
      <c r="L56" s="11">
        <v>519841</v>
      </c>
    </row>
    <row r="57" spans="1:12" s="6" customFormat="1" x14ac:dyDescent="0.25">
      <c r="A57" s="10" t="s">
        <v>153</v>
      </c>
      <c r="B57" s="10" t="s">
        <v>154</v>
      </c>
      <c r="C57" s="10" t="s">
        <v>155</v>
      </c>
      <c r="D57" s="11">
        <v>0</v>
      </c>
      <c r="E57" s="11">
        <v>0</v>
      </c>
      <c r="F57" s="11">
        <v>290000</v>
      </c>
      <c r="G57" s="11">
        <v>240000</v>
      </c>
      <c r="H57" s="11">
        <v>240000</v>
      </c>
      <c r="I57" s="11">
        <v>240000</v>
      </c>
      <c r="J57" s="11">
        <v>197351</v>
      </c>
      <c r="K57" s="11">
        <f>I57-J57</f>
        <v>42649</v>
      </c>
      <c r="L57" s="11">
        <v>239651</v>
      </c>
    </row>
    <row r="58" spans="1:12" s="6" customFormat="1" ht="22.5" x14ac:dyDescent="0.25">
      <c r="A58" s="10" t="s">
        <v>156</v>
      </c>
      <c r="B58" s="10" t="s">
        <v>157</v>
      </c>
      <c r="C58" s="10" t="s">
        <v>158</v>
      </c>
      <c r="D58" s="11">
        <v>197000</v>
      </c>
      <c r="E58" s="11">
        <v>197000</v>
      </c>
      <c r="F58" s="11">
        <v>197000</v>
      </c>
      <c r="G58" s="11">
        <v>197000</v>
      </c>
      <c r="H58" s="11">
        <v>197000</v>
      </c>
      <c r="I58" s="11">
        <v>197000</v>
      </c>
      <c r="J58" s="11">
        <v>71468</v>
      </c>
      <c r="K58" s="11">
        <f>I58-J58</f>
        <v>125532</v>
      </c>
      <c r="L58" s="11">
        <v>11577</v>
      </c>
    </row>
    <row r="59" spans="1:12" s="6" customFormat="1" ht="22.5" x14ac:dyDescent="0.25">
      <c r="A59" s="10" t="s">
        <v>159</v>
      </c>
      <c r="B59" s="10" t="s">
        <v>160</v>
      </c>
      <c r="C59" s="10" t="s">
        <v>161</v>
      </c>
      <c r="D59" s="11">
        <f>+D60+D62+D63</f>
        <v>2118950</v>
      </c>
      <c r="E59" s="11">
        <f>+E60+E62+E63</f>
        <v>2022000</v>
      </c>
      <c r="F59" s="11">
        <f>+F60+F62+F63</f>
        <v>2605450</v>
      </c>
      <c r="G59" s="11">
        <f>+G60+G62+G63</f>
        <v>2422500</v>
      </c>
      <c r="H59" s="11">
        <f>+H60+H62+H63</f>
        <v>2422500</v>
      </c>
      <c r="I59" s="11">
        <f>+I60+I62+I63</f>
        <v>2422500</v>
      </c>
      <c r="J59" s="11">
        <f>+J60+J62+J63</f>
        <v>1085361</v>
      </c>
      <c r="K59" s="11">
        <f>I59-J59</f>
        <v>1337139</v>
      </c>
      <c r="L59" s="11">
        <f>+L60+L62+L63</f>
        <v>391168</v>
      </c>
    </row>
    <row r="60" spans="1:12" s="6" customFormat="1" ht="22.5" x14ac:dyDescent="0.25">
      <c r="A60" s="10" t="s">
        <v>162</v>
      </c>
      <c r="B60" s="10" t="s">
        <v>163</v>
      </c>
      <c r="C60" s="10" t="s">
        <v>164</v>
      </c>
      <c r="D60" s="11">
        <f>+D61</f>
        <v>0</v>
      </c>
      <c r="E60" s="11">
        <f>+E61</f>
        <v>0</v>
      </c>
      <c r="F60" s="11">
        <f>+F61</f>
        <v>470000</v>
      </c>
      <c r="G60" s="11">
        <f>+G61</f>
        <v>390000</v>
      </c>
      <c r="H60" s="11">
        <f>+H61</f>
        <v>390000</v>
      </c>
      <c r="I60" s="11">
        <f>+I61</f>
        <v>390000</v>
      </c>
      <c r="J60" s="11">
        <f>+J61</f>
        <v>331089</v>
      </c>
      <c r="K60" s="11">
        <f>I60-J60</f>
        <v>58911</v>
      </c>
      <c r="L60" s="11">
        <f>+L61</f>
        <v>376332</v>
      </c>
    </row>
    <row r="61" spans="1:12" s="6" customFormat="1" x14ac:dyDescent="0.25">
      <c r="A61" s="10" t="s">
        <v>165</v>
      </c>
      <c r="B61" s="10" t="s">
        <v>166</v>
      </c>
      <c r="C61" s="10" t="s">
        <v>167</v>
      </c>
      <c r="D61" s="11">
        <v>0</v>
      </c>
      <c r="E61" s="11">
        <v>0</v>
      </c>
      <c r="F61" s="11">
        <v>470000</v>
      </c>
      <c r="G61" s="11">
        <v>390000</v>
      </c>
      <c r="H61" s="11">
        <v>390000</v>
      </c>
      <c r="I61" s="11">
        <v>390000</v>
      </c>
      <c r="J61" s="11">
        <v>331089</v>
      </c>
      <c r="K61" s="11">
        <f>I61-J61</f>
        <v>58911</v>
      </c>
      <c r="L61" s="11">
        <v>376332</v>
      </c>
    </row>
    <row r="62" spans="1:12" s="6" customFormat="1" x14ac:dyDescent="0.25">
      <c r="A62" s="10" t="s">
        <v>168</v>
      </c>
      <c r="B62" s="10" t="s">
        <v>169</v>
      </c>
      <c r="C62" s="10" t="s">
        <v>170</v>
      </c>
      <c r="D62" s="11">
        <v>1382950</v>
      </c>
      <c r="E62" s="11">
        <v>1286000</v>
      </c>
      <c r="F62" s="11">
        <v>1399450</v>
      </c>
      <c r="G62" s="11">
        <v>1296500</v>
      </c>
      <c r="H62" s="11">
        <v>1296500</v>
      </c>
      <c r="I62" s="11">
        <v>1296500</v>
      </c>
      <c r="J62" s="11">
        <v>18378</v>
      </c>
      <c r="K62" s="11">
        <f>I62-J62</f>
        <v>1278122</v>
      </c>
      <c r="L62" s="11">
        <v>333</v>
      </c>
    </row>
    <row r="63" spans="1:12" s="6" customFormat="1" x14ac:dyDescent="0.25">
      <c r="A63" s="10" t="s">
        <v>171</v>
      </c>
      <c r="B63" s="10" t="s">
        <v>172</v>
      </c>
      <c r="C63" s="10" t="s">
        <v>173</v>
      </c>
      <c r="D63" s="11">
        <v>736000</v>
      </c>
      <c r="E63" s="11">
        <v>736000</v>
      </c>
      <c r="F63" s="11">
        <v>736000</v>
      </c>
      <c r="G63" s="11">
        <v>736000</v>
      </c>
      <c r="H63" s="11">
        <v>736000</v>
      </c>
      <c r="I63" s="11">
        <v>736000</v>
      </c>
      <c r="J63" s="11">
        <v>735894</v>
      </c>
      <c r="K63" s="11">
        <f>I63-J63</f>
        <v>106</v>
      </c>
      <c r="L63" s="11">
        <v>14503</v>
      </c>
    </row>
    <row r="64" spans="1:12" s="6" customFormat="1" ht="22.5" x14ac:dyDescent="0.25">
      <c r="A64" s="10" t="s">
        <v>174</v>
      </c>
      <c r="B64" s="10" t="s">
        <v>175</v>
      </c>
      <c r="C64" s="10" t="s">
        <v>176</v>
      </c>
      <c r="D64" s="11">
        <f>+D65</f>
        <v>2729500</v>
      </c>
      <c r="E64" s="11">
        <f>+E65</f>
        <v>1783500</v>
      </c>
      <c r="F64" s="11">
        <f>+F65</f>
        <v>3125000</v>
      </c>
      <c r="G64" s="11">
        <f>+G65</f>
        <v>2015500</v>
      </c>
      <c r="H64" s="11">
        <f>+H65</f>
        <v>2015500</v>
      </c>
      <c r="I64" s="11">
        <f>+I65</f>
        <v>2015500</v>
      </c>
      <c r="J64" s="11">
        <f>+J65</f>
        <v>1120876</v>
      </c>
      <c r="K64" s="11">
        <f>I64-J64</f>
        <v>894624</v>
      </c>
      <c r="L64" s="11">
        <f>+L65</f>
        <v>10200</v>
      </c>
    </row>
    <row r="65" spans="1:12" s="6" customFormat="1" ht="22.5" x14ac:dyDescent="0.25">
      <c r="A65" s="10" t="s">
        <v>177</v>
      </c>
      <c r="B65" s="10" t="s">
        <v>178</v>
      </c>
      <c r="C65" s="10" t="s">
        <v>179</v>
      </c>
      <c r="D65" s="11">
        <f>D66</f>
        <v>2729500</v>
      </c>
      <c r="E65" s="11">
        <f>E66</f>
        <v>1783500</v>
      </c>
      <c r="F65" s="11">
        <f>F66</f>
        <v>3125000</v>
      </c>
      <c r="G65" s="11">
        <f>G66</f>
        <v>2015500</v>
      </c>
      <c r="H65" s="11">
        <f>H66</f>
        <v>2015500</v>
      </c>
      <c r="I65" s="11">
        <f>I66</f>
        <v>2015500</v>
      </c>
      <c r="J65" s="11">
        <f>J66</f>
        <v>1120876</v>
      </c>
      <c r="K65" s="11">
        <f>I65-J65</f>
        <v>894624</v>
      </c>
      <c r="L65" s="11">
        <f>L66</f>
        <v>10200</v>
      </c>
    </row>
    <row r="66" spans="1:12" s="6" customFormat="1" ht="22.5" x14ac:dyDescent="0.25">
      <c r="A66" s="10" t="s">
        <v>180</v>
      </c>
      <c r="B66" s="10" t="s">
        <v>181</v>
      </c>
      <c r="C66" s="10" t="s">
        <v>182</v>
      </c>
      <c r="D66" s="11">
        <f>D67</f>
        <v>2729500</v>
      </c>
      <c r="E66" s="11">
        <f>E67</f>
        <v>1783500</v>
      </c>
      <c r="F66" s="11">
        <f>F67</f>
        <v>3125000</v>
      </c>
      <c r="G66" s="11">
        <f>G67</f>
        <v>2015500</v>
      </c>
      <c r="H66" s="11">
        <f>H67</f>
        <v>2015500</v>
      </c>
      <c r="I66" s="11">
        <f>I67</f>
        <v>2015500</v>
      </c>
      <c r="J66" s="11">
        <f>J67</f>
        <v>1120876</v>
      </c>
      <c r="K66" s="11">
        <f>I66-J66</f>
        <v>894624</v>
      </c>
      <c r="L66" s="11">
        <f>L67</f>
        <v>10200</v>
      </c>
    </row>
    <row r="67" spans="1:12" s="6" customFormat="1" x14ac:dyDescent="0.25">
      <c r="A67" s="10" t="s">
        <v>183</v>
      </c>
      <c r="B67" s="10" t="s">
        <v>184</v>
      </c>
      <c r="C67" s="10" t="s">
        <v>185</v>
      </c>
      <c r="D67" s="11">
        <v>2729500</v>
      </c>
      <c r="E67" s="11">
        <v>1783500</v>
      </c>
      <c r="F67" s="11">
        <v>3125000</v>
      </c>
      <c r="G67" s="11">
        <v>2015500</v>
      </c>
      <c r="H67" s="11">
        <v>2015500</v>
      </c>
      <c r="I67" s="11">
        <v>2015500</v>
      </c>
      <c r="J67" s="11">
        <v>1120876</v>
      </c>
      <c r="K67" s="11">
        <f>I67-J67</f>
        <v>894624</v>
      </c>
      <c r="L67" s="11">
        <v>10200</v>
      </c>
    </row>
    <row r="68" spans="1:12" s="6" customFormat="1" x14ac:dyDescent="0.25">
      <c r="A68" s="10" t="s">
        <v>186</v>
      </c>
      <c r="B68" s="10" t="s">
        <v>187</v>
      </c>
      <c r="C68" s="10" t="s">
        <v>188</v>
      </c>
      <c r="D68" s="11">
        <v>0</v>
      </c>
      <c r="E68" s="11">
        <v>0</v>
      </c>
      <c r="F68" s="11">
        <v>0</v>
      </c>
      <c r="G68" s="11">
        <v>5814</v>
      </c>
      <c r="H68" s="11">
        <v>0</v>
      </c>
      <c r="I68" s="11">
        <v>0</v>
      </c>
      <c r="J68" s="11">
        <v>1225720</v>
      </c>
      <c r="K68" s="11">
        <f>I68-J68</f>
        <v>-1225720</v>
      </c>
      <c r="L68" s="11">
        <v>0</v>
      </c>
    </row>
    <row r="69" spans="1:12" s="6" customFormat="1" x14ac:dyDescent="0.25">
      <c r="A69" s="10" t="s">
        <v>189</v>
      </c>
      <c r="B69" s="10" t="s">
        <v>190</v>
      </c>
      <c r="C69" s="10" t="s">
        <v>191</v>
      </c>
      <c r="D69" s="11">
        <v>0</v>
      </c>
      <c r="E69" s="11">
        <v>0</v>
      </c>
      <c r="F69" s="11">
        <v>0</v>
      </c>
      <c r="G69" s="11">
        <v>5814</v>
      </c>
      <c r="H69" s="11">
        <v>0</v>
      </c>
      <c r="I69" s="11">
        <v>0</v>
      </c>
      <c r="J69" s="11">
        <v>1225720</v>
      </c>
      <c r="K69" s="11">
        <f>I69-J69</f>
        <v>-1225720</v>
      </c>
      <c r="L69" s="11">
        <v>0</v>
      </c>
    </row>
    <row r="70" spans="1:12" s="6" customFormat="1" x14ac:dyDescent="0.25">
      <c r="A70" s="10" t="s">
        <v>192</v>
      </c>
      <c r="B70" s="10" t="s">
        <v>193</v>
      </c>
      <c r="C70" s="10" t="s">
        <v>194</v>
      </c>
      <c r="D70" s="11">
        <v>0</v>
      </c>
      <c r="E70" s="11">
        <v>0</v>
      </c>
      <c r="F70" s="11">
        <v>0</v>
      </c>
      <c r="G70" s="11">
        <v>5814</v>
      </c>
      <c r="H70" s="11">
        <v>0</v>
      </c>
      <c r="I70" s="11">
        <v>0</v>
      </c>
      <c r="J70" s="11">
        <v>528501</v>
      </c>
      <c r="K70" s="11">
        <f>I70-J70</f>
        <v>-528501</v>
      </c>
      <c r="L70" s="11">
        <v>0</v>
      </c>
    </row>
    <row r="71" spans="1:12" s="6" customFormat="1" x14ac:dyDescent="0.25">
      <c r="A71" s="10" t="s">
        <v>195</v>
      </c>
      <c r="B71" s="10" t="s">
        <v>196</v>
      </c>
      <c r="C71" s="10" t="s">
        <v>197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697219</v>
      </c>
      <c r="K71" s="11">
        <f>I71-J71</f>
        <v>-697219</v>
      </c>
      <c r="L71" s="11">
        <v>0</v>
      </c>
    </row>
    <row r="72" spans="1:12" s="6" customFormat="1" x14ac:dyDescent="0.25">
      <c r="A72" s="8"/>
      <c r="B72" s="8"/>
      <c r="C72" s="8"/>
      <c r="D72" s="9"/>
      <c r="E72" s="9"/>
      <c r="F72" s="9"/>
      <c r="G72" s="9"/>
      <c r="H72" s="9"/>
      <c r="I72" s="9"/>
      <c r="J72" s="9"/>
      <c r="K72" s="9"/>
      <c r="L72" s="9"/>
    </row>
    <row r="73" spans="1:12" x14ac:dyDescent="0.25">
      <c r="A73" s="13" t="s">
        <v>198</v>
      </c>
      <c r="B73" s="13"/>
      <c r="C73" s="13"/>
      <c r="D73" s="13"/>
      <c r="E73" s="13" t="s">
        <v>200</v>
      </c>
      <c r="F73" s="13"/>
      <c r="G73" s="13"/>
      <c r="H73" s="13"/>
      <c r="I73" s="13" t="s">
        <v>202</v>
      </c>
      <c r="J73" s="13"/>
      <c r="K73" s="13"/>
      <c r="L73" s="13"/>
    </row>
    <row r="74" spans="1:12" x14ac:dyDescent="0.25">
      <c r="A74" s="3" t="s">
        <v>199</v>
      </c>
      <c r="B74" s="3"/>
      <c r="C74" s="3"/>
      <c r="D74" s="3"/>
      <c r="E74" s="3" t="s">
        <v>201</v>
      </c>
      <c r="F74" s="3"/>
      <c r="G74" s="3"/>
      <c r="H74" s="3"/>
      <c r="I74" s="3"/>
      <c r="J74" s="3"/>
      <c r="K74" s="3"/>
      <c r="L74" s="3"/>
    </row>
    <row r="145" spans="1:20" x14ac:dyDescent="0.25">
      <c r="A145" s="12"/>
      <c r="B145" s="12"/>
      <c r="C145" s="12"/>
      <c r="D145" s="12"/>
      <c r="I145" s="12"/>
      <c r="J145" s="12"/>
      <c r="K145" s="12"/>
      <c r="L145" s="12"/>
      <c r="Q145" s="12"/>
      <c r="R145" s="12"/>
      <c r="S145" s="12"/>
      <c r="T145" s="12"/>
    </row>
  </sheetData>
  <mergeCells count="24">
    <mergeCell ref="K6:K10"/>
    <mergeCell ref="L6:L10"/>
    <mergeCell ref="A73:D73"/>
    <mergeCell ref="A74:D74"/>
    <mergeCell ref="E73:H73"/>
    <mergeCell ref="E74:H74"/>
    <mergeCell ref="I73:L73"/>
    <mergeCell ref="I74:L74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Balu Vasile_SDG Vaslui</dc:creator>
  <cp:lastModifiedBy>Balu Vasile_SDG Vaslui</cp:lastModifiedBy>
  <dcterms:created xsi:type="dcterms:W3CDTF">2026-02-04T14:26:53Z</dcterms:created>
  <dcterms:modified xsi:type="dcterms:W3CDTF">2026-02-04T14:26:57Z</dcterms:modified>
</cp:coreProperties>
</file>