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AA4D5DD7-64F3-4567-A9C5-0039C2F27CCE}" xr6:coauthVersionLast="47" xr6:coauthVersionMax="47" xr10:uidLastSave="{00000000-0000-0000-0000-000000000000}"/>
  <bookViews>
    <workbookView xWindow="-120" yWindow="-120" windowWidth="29040" windowHeight="15720" activeTab="2" xr2:uid="{B3D171A1-8F20-4C6D-8006-2F215DE3F3EF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/>
  <c r="E17" i="3"/>
  <c r="D18" i="3"/>
  <c r="D17" i="3" s="1"/>
  <c r="E18" i="3"/>
  <c r="G18" i="3"/>
  <c r="G17" i="3" s="1"/>
  <c r="H18" i="3"/>
  <c r="F18" i="3" s="1"/>
  <c r="K18" i="3" s="1"/>
  <c r="I18" i="3"/>
  <c r="I17" i="3" s="1"/>
  <c r="J18" i="3"/>
  <c r="J17" i="3" s="1"/>
  <c r="F19" i="3"/>
  <c r="K19" i="3"/>
  <c r="G21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F25" i="3"/>
  <c r="K25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 s="1"/>
  <c r="F31" i="2"/>
  <c r="K31" i="2"/>
  <c r="D33" i="2"/>
  <c r="E33" i="2"/>
  <c r="G33" i="2"/>
  <c r="F33" i="2" s="1"/>
  <c r="K33" i="2" s="1"/>
  <c r="H33" i="2"/>
  <c r="H32" i="2" s="1"/>
  <c r="I33" i="2"/>
  <c r="I32" i="2" s="1"/>
  <c r="J33" i="2"/>
  <c r="F34" i="2"/>
  <c r="K34" i="2"/>
  <c r="F35" i="2"/>
  <c r="K35" i="2"/>
  <c r="F36" i="2"/>
  <c r="K36" i="2" s="1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2" i="2"/>
  <c r="D43" i="2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F51" i="2" s="1"/>
  <c r="K51" i="2" s="1"/>
  <c r="H51" i="2"/>
  <c r="I51" i="2"/>
  <c r="I50" i="2" s="1"/>
  <c r="J51" i="2"/>
  <c r="J50" i="2" s="1"/>
  <c r="F52" i="2"/>
  <c r="K52" i="2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 s="1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F60" i="2"/>
  <c r="K60" i="2" s="1"/>
  <c r="G60" i="2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K64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 s="1"/>
  <c r="F66" i="2"/>
  <c r="K66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H33" i="1" s="1"/>
  <c r="I34" i="1"/>
  <c r="I33" i="1" s="1"/>
  <c r="J34" i="1"/>
  <c r="F35" i="1"/>
  <c r="K35" i="1"/>
  <c r="F36" i="1"/>
  <c r="K36" i="1"/>
  <c r="F37" i="1"/>
  <c r="K37" i="1" s="1"/>
  <c r="D39" i="1"/>
  <c r="D38" i="1" s="1"/>
  <c r="E39" i="1"/>
  <c r="E38" i="1" s="1"/>
  <c r="E33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H51" i="1" s="1"/>
  <c r="I52" i="1"/>
  <c r="I51" i="1" s="1"/>
  <c r="J52" i="1"/>
  <c r="J51" i="1" s="1"/>
  <c r="F53" i="1"/>
  <c r="K53" i="1"/>
  <c r="F54" i="1"/>
  <c r="K54" i="1"/>
  <c r="H55" i="1"/>
  <c r="D56" i="1"/>
  <c r="D55" i="1" s="1"/>
  <c r="E56" i="1"/>
  <c r="E55" i="1" s="1"/>
  <c r="G56" i="1"/>
  <c r="F56" i="1" s="1"/>
  <c r="K56" i="1" s="1"/>
  <c r="H56" i="1"/>
  <c r="I56" i="1"/>
  <c r="I55" i="1" s="1"/>
  <c r="J56" i="1"/>
  <c r="J55" i="1" s="1"/>
  <c r="F57" i="1"/>
  <c r="K57" i="1" s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F62" i="1"/>
  <c r="K62" i="1" s="1"/>
  <c r="D64" i="1"/>
  <c r="D63" i="1" s="1"/>
  <c r="E64" i="1"/>
  <c r="E63" i="1" s="1"/>
  <c r="G64" i="1"/>
  <c r="F64" i="1" s="1"/>
  <c r="K64" i="1" s="1"/>
  <c r="H64" i="1"/>
  <c r="H63" i="1" s="1"/>
  <c r="I64" i="1"/>
  <c r="I63" i="1" s="1"/>
  <c r="J64" i="1"/>
  <c r="J63" i="1" s="1"/>
  <c r="F65" i="1"/>
  <c r="K65" i="1"/>
  <c r="J67" i="1"/>
  <c r="J66" i="1" s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F69" i="1"/>
  <c r="K69" i="1"/>
  <c r="F70" i="1"/>
  <c r="K70" i="1"/>
  <c r="F71" i="1"/>
  <c r="K71" i="1" s="1"/>
  <c r="F72" i="1"/>
  <c r="K72" i="1"/>
  <c r="F73" i="1"/>
  <c r="K73" i="1"/>
  <c r="I11" i="3" l="1"/>
  <c r="F21" i="3"/>
  <c r="K21" i="3" s="1"/>
  <c r="E11" i="3"/>
  <c r="G20" i="3"/>
  <c r="F20" i="3" s="1"/>
  <c r="K20" i="3" s="1"/>
  <c r="H17" i="3"/>
  <c r="F17" i="3" s="1"/>
  <c r="K17" i="3" s="1"/>
  <c r="G14" i="3"/>
  <c r="J45" i="2"/>
  <c r="J13" i="2"/>
  <c r="J12" i="2" s="1"/>
  <c r="J11" i="2" s="1"/>
  <c r="I45" i="2"/>
  <c r="I13" i="2"/>
  <c r="I12" i="2" s="1"/>
  <c r="I11" i="2" s="1"/>
  <c r="H50" i="2"/>
  <c r="H45" i="2"/>
  <c r="H13" i="2"/>
  <c r="E32" i="2"/>
  <c r="E50" i="2"/>
  <c r="E45" i="2"/>
  <c r="D32" i="2"/>
  <c r="D13" i="2" s="1"/>
  <c r="D12" i="2" s="1"/>
  <c r="D11" i="2" s="1"/>
  <c r="E13" i="2"/>
  <c r="E12" i="2" s="1"/>
  <c r="E11" i="2" s="1"/>
  <c r="D50" i="2"/>
  <c r="D45" i="2"/>
  <c r="J32" i="2"/>
  <c r="G47" i="2"/>
  <c r="G37" i="2"/>
  <c r="F37" i="2" s="1"/>
  <c r="K37" i="2" s="1"/>
  <c r="G63" i="2"/>
  <c r="G54" i="2"/>
  <c r="F54" i="2" s="1"/>
  <c r="K54" i="2" s="1"/>
  <c r="G42" i="2"/>
  <c r="F42" i="2" s="1"/>
  <c r="K42" i="2" s="1"/>
  <c r="G23" i="2"/>
  <c r="G15" i="2"/>
  <c r="J46" i="1"/>
  <c r="I14" i="1"/>
  <c r="I46" i="1"/>
  <c r="H14" i="1"/>
  <c r="H46" i="1"/>
  <c r="D33" i="1"/>
  <c r="E14" i="1"/>
  <c r="E51" i="1"/>
  <c r="E46" i="1"/>
  <c r="D14" i="1"/>
  <c r="D51" i="1"/>
  <c r="D46" i="1"/>
  <c r="J33" i="1"/>
  <c r="J14" i="1" s="1"/>
  <c r="J13" i="1" s="1"/>
  <c r="G55" i="1"/>
  <c r="F55" i="1" s="1"/>
  <c r="K55" i="1" s="1"/>
  <c r="G67" i="1"/>
  <c r="G51" i="1"/>
  <c r="F51" i="1" s="1"/>
  <c r="K51" i="1" s="1"/>
  <c r="G63" i="1"/>
  <c r="F63" i="1" s="1"/>
  <c r="K63" i="1" s="1"/>
  <c r="G48" i="1"/>
  <c r="G38" i="1"/>
  <c r="F38" i="1" s="1"/>
  <c r="K38" i="1" s="1"/>
  <c r="G43" i="1"/>
  <c r="F43" i="1" s="1"/>
  <c r="K43" i="1" s="1"/>
  <c r="G24" i="1"/>
  <c r="G16" i="1"/>
  <c r="G13" i="3" l="1"/>
  <c r="F14" i="3"/>
  <c r="K14" i="3" s="1"/>
  <c r="H11" i="3"/>
  <c r="F63" i="2"/>
  <c r="K63" i="2" s="1"/>
  <c r="G62" i="2"/>
  <c r="F62" i="2" s="1"/>
  <c r="K62" i="2" s="1"/>
  <c r="F47" i="2"/>
  <c r="K47" i="2" s="1"/>
  <c r="G46" i="2"/>
  <c r="G32" i="2"/>
  <c r="F32" i="2" s="1"/>
  <c r="K32" i="2" s="1"/>
  <c r="F15" i="2"/>
  <c r="K15" i="2" s="1"/>
  <c r="G14" i="2"/>
  <c r="G50" i="2"/>
  <c r="F50" i="2" s="1"/>
  <c r="K50" i="2" s="1"/>
  <c r="F23" i="2"/>
  <c r="K23" i="2" s="1"/>
  <c r="G22" i="2"/>
  <c r="F22" i="2" s="1"/>
  <c r="K22" i="2" s="1"/>
  <c r="H12" i="2"/>
  <c r="H11" i="2" s="1"/>
  <c r="J11" i="1"/>
  <c r="J12" i="1"/>
  <c r="H13" i="1"/>
  <c r="F48" i="1"/>
  <c r="K48" i="1" s="1"/>
  <c r="G47" i="1"/>
  <c r="D13" i="1"/>
  <c r="I13" i="1"/>
  <c r="G33" i="1"/>
  <c r="F33" i="1" s="1"/>
  <c r="K33" i="1" s="1"/>
  <c r="F16" i="1"/>
  <c r="K16" i="1" s="1"/>
  <c r="G15" i="1"/>
  <c r="F67" i="1"/>
  <c r="K67" i="1" s="1"/>
  <c r="G66" i="1"/>
  <c r="F66" i="1" s="1"/>
  <c r="K66" i="1" s="1"/>
  <c r="E13" i="1"/>
  <c r="F24" i="1"/>
  <c r="K24" i="1" s="1"/>
  <c r="G23" i="1"/>
  <c r="F23" i="1" s="1"/>
  <c r="K23" i="1" s="1"/>
  <c r="F13" i="3" l="1"/>
  <c r="K13" i="3" s="1"/>
  <c r="G12" i="3"/>
  <c r="F14" i="2"/>
  <c r="K14" i="2" s="1"/>
  <c r="G13" i="2"/>
  <c r="F46" i="2"/>
  <c r="K46" i="2" s="1"/>
  <c r="G45" i="2"/>
  <c r="F45" i="2" s="1"/>
  <c r="K45" i="2" s="1"/>
  <c r="F15" i="1"/>
  <c r="K15" i="1" s="1"/>
  <c r="G14" i="1"/>
  <c r="I11" i="1"/>
  <c r="I12" i="1"/>
  <c r="H11" i="1"/>
  <c r="H12" i="1"/>
  <c r="D11" i="1"/>
  <c r="D12" i="1"/>
  <c r="E11" i="1"/>
  <c r="E12" i="1"/>
  <c r="F47" i="1"/>
  <c r="K47" i="1" s="1"/>
  <c r="G46" i="1"/>
  <c r="F46" i="1" s="1"/>
  <c r="K46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<sst xmlns="http://schemas.openxmlformats.org/spreadsheetml/2006/main" count="474" uniqueCount="248">
  <si>
    <t>CENTRALIZAT</t>
  </si>
  <si>
    <t xml:space="preserve"> Anexa 12</t>
  </si>
  <si>
    <t>Cont de executie - Venituri - Bugetul local</t>
  </si>
  <si>
    <t>Trimestrul: 2,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</si>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</sst>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B39D-A873-4A83-9DDE-5421C5BD9ECA}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</f>
        <v>16533500</v>
      </c>
      <c r="E11" s="11">
        <f>E13+E63+E66</f>
        <v>10056500</v>
      </c>
      <c r="F11" s="11">
        <f>G11+H11</f>
        <v>12104010</v>
      </c>
      <c r="G11" s="11">
        <f>G13+G63+G66</f>
        <v>4277974</v>
      </c>
      <c r="H11" s="11">
        <f>H13+H63+H66</f>
        <v>7826036</v>
      </c>
      <c r="I11" s="11">
        <f>I13+I63+I66</f>
        <v>6704118</v>
      </c>
      <c r="J11" s="11">
        <f>J13+J63+J66</f>
        <v>0</v>
      </c>
      <c r="K11" s="11">
        <f>F11-I11-J11</f>
        <v>5399892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7512000</v>
      </c>
      <c r="E12" s="11">
        <f>E13-E34</f>
        <v>4369000</v>
      </c>
      <c r="F12" s="11">
        <f>G12+H12</f>
        <v>9070745</v>
      </c>
      <c r="G12" s="11">
        <f>G13-G34</f>
        <v>4277974</v>
      </c>
      <c r="H12" s="11">
        <f>H13-H34</f>
        <v>4792771</v>
      </c>
      <c r="I12" s="11">
        <f>I13-I34</f>
        <v>3670853</v>
      </c>
      <c r="J12" s="11">
        <f>J13-J34</f>
        <v>0</v>
      </c>
      <c r="K12" s="11">
        <f>F12-I12-J12</f>
        <v>5399892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14650000</v>
      </c>
      <c r="E13" s="11">
        <f>E14+E46</f>
        <v>8393000</v>
      </c>
      <c r="F13" s="11">
        <f>G13+H13</f>
        <v>11722316</v>
      </c>
      <c r="G13" s="11">
        <f>G14+G46</f>
        <v>4277974</v>
      </c>
      <c r="H13" s="11">
        <f>H14+H46</f>
        <v>7444342</v>
      </c>
      <c r="I13" s="11">
        <f>I14+I46</f>
        <v>6322424</v>
      </c>
      <c r="J13" s="11">
        <f>J14+J46</f>
        <v>0</v>
      </c>
      <c r="K13" s="11">
        <f>F13-I13-J13</f>
        <v>5399892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13786000</v>
      </c>
      <c r="E14" s="11">
        <f>E15+E23+E33+E43</f>
        <v>7791000</v>
      </c>
      <c r="F14" s="11">
        <f>G14+H14</f>
        <v>9165203</v>
      </c>
      <c r="G14" s="11">
        <f>G15+G23+G33+G43</f>
        <v>2627636</v>
      </c>
      <c r="H14" s="11">
        <f>H15+H23+H33+H43</f>
        <v>6537567</v>
      </c>
      <c r="I14" s="11">
        <f>I15+I23+I33+I43</f>
        <v>5812486</v>
      </c>
      <c r="J14" s="11">
        <f>J15+J23+J33+J43</f>
        <v>0</v>
      </c>
      <c r="K14" s="11">
        <f>F14-I14-J14</f>
        <v>3352717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4553000</v>
      </c>
      <c r="E15" s="11">
        <f>+E16</f>
        <v>2183000</v>
      </c>
      <c r="F15" s="11">
        <f>G15+H15</f>
        <v>1627932</v>
      </c>
      <c r="G15" s="11">
        <f>+G16</f>
        <v>0</v>
      </c>
      <c r="H15" s="11">
        <f>+H16</f>
        <v>1627932</v>
      </c>
      <c r="I15" s="11">
        <f>+I16</f>
        <v>1627932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4553000</v>
      </c>
      <c r="E16" s="11">
        <f>E17+E19</f>
        <v>2183000</v>
      </c>
      <c r="F16" s="11">
        <f>G16+H16</f>
        <v>1627932</v>
      </c>
      <c r="G16" s="11">
        <f>G17+G19</f>
        <v>0</v>
      </c>
      <c r="H16" s="11">
        <f>H17+H19</f>
        <v>1627932</v>
      </c>
      <c r="I16" s="11">
        <f>I17+I19</f>
        <v>1627932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52000</v>
      </c>
      <c r="E17" s="11">
        <f>+E18</f>
        <v>24000</v>
      </c>
      <c r="F17" s="11">
        <f>G17+H17</f>
        <v>32435</v>
      </c>
      <c r="G17" s="11">
        <f>+G18</f>
        <v>0</v>
      </c>
      <c r="H17" s="11">
        <f>+H18</f>
        <v>32435</v>
      </c>
      <c r="I17" s="11">
        <f>+I18</f>
        <v>32435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52000</v>
      </c>
      <c r="E18" s="11">
        <v>24000</v>
      </c>
      <c r="F18" s="11">
        <f>G18+H18</f>
        <v>32435</v>
      </c>
      <c r="G18" s="11">
        <v>0</v>
      </c>
      <c r="H18" s="11">
        <v>32435</v>
      </c>
      <c r="I18" s="11">
        <v>32435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4501000</v>
      </c>
      <c r="E19" s="11">
        <f>E20+E21+E22</f>
        <v>2159000</v>
      </c>
      <c r="F19" s="11">
        <f>G19+H19</f>
        <v>1595497</v>
      </c>
      <c r="G19" s="11">
        <f>G20+G21+G22</f>
        <v>0</v>
      </c>
      <c r="H19" s="11">
        <f>H20+H21+H22</f>
        <v>1595497</v>
      </c>
      <c r="I19" s="11">
        <f>I20+I21+I22</f>
        <v>1595497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2511000</v>
      </c>
      <c r="E20" s="11">
        <v>1300000</v>
      </c>
      <c r="F20" s="11">
        <f>G20+H20</f>
        <v>799845</v>
      </c>
      <c r="G20" s="11">
        <v>0</v>
      </c>
      <c r="H20" s="11">
        <v>799845</v>
      </c>
      <c r="I20" s="11">
        <v>799845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1428000</v>
      </c>
      <c r="E21" s="11">
        <v>728000</v>
      </c>
      <c r="F21" s="11">
        <f>G21+H21</f>
        <v>663745</v>
      </c>
      <c r="G21" s="11">
        <v>0</v>
      </c>
      <c r="H21" s="11">
        <v>663745</v>
      </c>
      <c r="I21" s="11">
        <v>663745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562000</v>
      </c>
      <c r="E22" s="11">
        <v>131000</v>
      </c>
      <c r="F22" s="11">
        <f>G22+H22</f>
        <v>131907</v>
      </c>
      <c r="G22" s="11">
        <v>0</v>
      </c>
      <c r="H22" s="11">
        <v>131907</v>
      </c>
      <c r="I22" s="11">
        <v>131907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1279000</v>
      </c>
      <c r="E23" s="11">
        <f>E24</f>
        <v>984000</v>
      </c>
      <c r="F23" s="11">
        <f>G23+H23</f>
        <v>3495922</v>
      </c>
      <c r="G23" s="11">
        <f>G24</f>
        <v>2070526</v>
      </c>
      <c r="H23" s="11">
        <f>H24</f>
        <v>1425396</v>
      </c>
      <c r="I23" s="11">
        <f>I24</f>
        <v>978395</v>
      </c>
      <c r="J23" s="11">
        <f>J24</f>
        <v>0</v>
      </c>
      <c r="K23" s="11">
        <f>F23-I23-J23</f>
        <v>2517527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1279000</v>
      </c>
      <c r="E24" s="11">
        <f>E25+E28+E32</f>
        <v>984000</v>
      </c>
      <c r="F24" s="11">
        <f>G24+H24</f>
        <v>3495922</v>
      </c>
      <c r="G24" s="11">
        <f>G25+G28+G32</f>
        <v>2070526</v>
      </c>
      <c r="H24" s="11">
        <f>H25+H28+H32</f>
        <v>1425396</v>
      </c>
      <c r="I24" s="11">
        <f>I25+I28+I32</f>
        <v>978395</v>
      </c>
      <c r="J24" s="11">
        <f>J25+J28+J32</f>
        <v>0</v>
      </c>
      <c r="K24" s="11">
        <f>F24-I24-J24</f>
        <v>2517527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662000</v>
      </c>
      <c r="E25" s="11">
        <f>E26+E27</f>
        <v>506000</v>
      </c>
      <c r="F25" s="11">
        <f>G25+H25</f>
        <v>1201687</v>
      </c>
      <c r="G25" s="11">
        <f>G26+G27</f>
        <v>411326</v>
      </c>
      <c r="H25" s="11">
        <f>H26+H27</f>
        <v>790361</v>
      </c>
      <c r="I25" s="11">
        <f>I26+I27</f>
        <v>483826</v>
      </c>
      <c r="J25" s="11">
        <f>J26+J27</f>
        <v>0</v>
      </c>
      <c r="K25" s="11">
        <f>F25-I25-J25</f>
        <v>717861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94000</v>
      </c>
      <c r="E26" s="11">
        <v>56000</v>
      </c>
      <c r="F26" s="11">
        <f>G26+H26</f>
        <v>191407</v>
      </c>
      <c r="G26" s="11">
        <v>95657</v>
      </c>
      <c r="H26" s="11">
        <v>95750</v>
      </c>
      <c r="I26" s="11">
        <v>58882</v>
      </c>
      <c r="J26" s="11">
        <v>0</v>
      </c>
      <c r="K26" s="11">
        <f>F26-I26-J26</f>
        <v>132525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568000</v>
      </c>
      <c r="E27" s="11">
        <v>450000</v>
      </c>
      <c r="F27" s="11">
        <f>G27+H27</f>
        <v>1010280</v>
      </c>
      <c r="G27" s="11">
        <v>315669</v>
      </c>
      <c r="H27" s="11">
        <v>694611</v>
      </c>
      <c r="I27" s="11">
        <v>424944</v>
      </c>
      <c r="J27" s="11">
        <v>0</v>
      </c>
      <c r="K27" s="11">
        <f>F27-I27-J27</f>
        <v>585336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584000</v>
      </c>
      <c r="E28" s="11">
        <f>E29+E30+E31</f>
        <v>445000</v>
      </c>
      <c r="F28" s="11">
        <f>G28+H28</f>
        <v>2251591</v>
      </c>
      <c r="G28" s="11">
        <f>G29+G30+G31</f>
        <v>1636570</v>
      </c>
      <c r="H28" s="11">
        <f>H29+H30+H31</f>
        <v>615021</v>
      </c>
      <c r="I28" s="11">
        <f>I29+I30+I31</f>
        <v>459844</v>
      </c>
      <c r="J28" s="11">
        <f>J29+J30+J31</f>
        <v>0</v>
      </c>
      <c r="K28" s="11">
        <f>F28-I28-J28</f>
        <v>1791747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127000</v>
      </c>
      <c r="E29" s="11">
        <v>85000</v>
      </c>
      <c r="F29" s="11">
        <f>G29+H29</f>
        <v>380897</v>
      </c>
      <c r="G29" s="11">
        <v>255956</v>
      </c>
      <c r="H29" s="11">
        <v>124941</v>
      </c>
      <c r="I29" s="11">
        <v>88352</v>
      </c>
      <c r="J29" s="11">
        <v>0</v>
      </c>
      <c r="K29" s="11">
        <f>F29-I29-J29</f>
        <v>292545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48000</v>
      </c>
      <c r="E30" s="11">
        <v>45000</v>
      </c>
      <c r="F30" s="11">
        <f>G30+H30</f>
        <v>117833</v>
      </c>
      <c r="G30" s="11">
        <v>75358</v>
      </c>
      <c r="H30" s="11">
        <v>42475</v>
      </c>
      <c r="I30" s="11">
        <v>42633</v>
      </c>
      <c r="J30" s="11">
        <v>0</v>
      </c>
      <c r="K30" s="11">
        <f>F30-I30-J30</f>
        <v>75200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409000</v>
      </c>
      <c r="E31" s="11">
        <v>315000</v>
      </c>
      <c r="F31" s="11">
        <f>G31+H31</f>
        <v>1752861</v>
      </c>
      <c r="G31" s="11">
        <v>1305256</v>
      </c>
      <c r="H31" s="11">
        <v>447605</v>
      </c>
      <c r="I31" s="11">
        <v>328859</v>
      </c>
      <c r="J31" s="11">
        <v>0</v>
      </c>
      <c r="K31" s="11">
        <f>F31-I31-J31</f>
        <v>1424002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33000</v>
      </c>
      <c r="E32" s="11">
        <v>33000</v>
      </c>
      <c r="F32" s="11">
        <f>G32+H32</f>
        <v>42644</v>
      </c>
      <c r="G32" s="11">
        <v>22630</v>
      </c>
      <c r="H32" s="11">
        <v>20014</v>
      </c>
      <c r="I32" s="11">
        <v>34725</v>
      </c>
      <c r="J32" s="11">
        <v>0</v>
      </c>
      <c r="K32" s="11">
        <f>F32-I32-J32</f>
        <v>7919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7866000</v>
      </c>
      <c r="E33" s="11">
        <f>E34+E38</f>
        <v>4584000</v>
      </c>
      <c r="F33" s="11">
        <f>G33+H33</f>
        <v>3988813</v>
      </c>
      <c r="G33" s="11">
        <f>G34+G38</f>
        <v>538762</v>
      </c>
      <c r="H33" s="11">
        <f>H34+H38</f>
        <v>3450051</v>
      </c>
      <c r="I33" s="11">
        <f>I34+I38</f>
        <v>3175429</v>
      </c>
      <c r="J33" s="11">
        <f>J34+J38</f>
        <v>0</v>
      </c>
      <c r="K33" s="11">
        <f>F33-I33-J33</f>
        <v>813384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7138000</v>
      </c>
      <c r="E34" s="11">
        <f>+E35+E36+E37</f>
        <v>4024000</v>
      </c>
      <c r="F34" s="11">
        <f>G34+H34</f>
        <v>2651571</v>
      </c>
      <c r="G34" s="11">
        <f>+G35+G36+G37</f>
        <v>0</v>
      </c>
      <c r="H34" s="11">
        <f>+H35+H36+H37</f>
        <v>2651571</v>
      </c>
      <c r="I34" s="11">
        <f>+I35+I36+I37</f>
        <v>2651571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6545000</v>
      </c>
      <c r="E35" s="11">
        <v>3614000</v>
      </c>
      <c r="F35" s="11">
        <f>G35+H35</f>
        <v>2241571</v>
      </c>
      <c r="G35" s="11">
        <v>0</v>
      </c>
      <c r="H35" s="11">
        <v>2241571</v>
      </c>
      <c r="I35" s="11">
        <v>2241571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21000</v>
      </c>
      <c r="F36" s="11">
        <f>G36+H36</f>
        <v>21000</v>
      </c>
      <c r="G36" s="11">
        <v>0</v>
      </c>
      <c r="H36" s="11">
        <v>21000</v>
      </c>
      <c r="I36" s="11">
        <v>21000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553000</v>
      </c>
      <c r="E37" s="11">
        <v>389000</v>
      </c>
      <c r="F37" s="11">
        <f>G37+H37</f>
        <v>389000</v>
      </c>
      <c r="G37" s="11">
        <v>0</v>
      </c>
      <c r="H37" s="11">
        <v>389000</v>
      </c>
      <c r="I37" s="11">
        <v>389000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728000</v>
      </c>
      <c r="E38" s="11">
        <f>E39+E42</f>
        <v>560000</v>
      </c>
      <c r="F38" s="11">
        <f>G38+H38</f>
        <v>1337242</v>
      </c>
      <c r="G38" s="11">
        <f>G39+G42</f>
        <v>538762</v>
      </c>
      <c r="H38" s="11">
        <f>H39+H42</f>
        <v>798480</v>
      </c>
      <c r="I38" s="11">
        <f>I39+I42</f>
        <v>523858</v>
      </c>
      <c r="J38" s="11">
        <f>J39+J42</f>
        <v>0</v>
      </c>
      <c r="K38" s="11">
        <f>F38-I38-J38</f>
        <v>813384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677000</v>
      </c>
      <c r="E39" s="11">
        <f>E40+E41</f>
        <v>530000</v>
      </c>
      <c r="F39" s="11">
        <f>G39+H39</f>
        <v>1337242</v>
      </c>
      <c r="G39" s="11">
        <f>G40+G41</f>
        <v>538762</v>
      </c>
      <c r="H39" s="11">
        <f>H40+H41</f>
        <v>798480</v>
      </c>
      <c r="I39" s="11">
        <f>I40+I41</f>
        <v>523858</v>
      </c>
      <c r="J39" s="11">
        <f>J40+J41</f>
        <v>0</v>
      </c>
      <c r="K39" s="11">
        <f>F39-I39-J39</f>
        <v>813384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236000</v>
      </c>
      <c r="E40" s="11">
        <v>160000</v>
      </c>
      <c r="F40" s="11">
        <f>G40+H40</f>
        <v>788405</v>
      </c>
      <c r="G40" s="11">
        <v>457237</v>
      </c>
      <c r="H40" s="11">
        <v>331168</v>
      </c>
      <c r="I40" s="11">
        <v>166057</v>
      </c>
      <c r="J40" s="11">
        <v>0</v>
      </c>
      <c r="K40" s="11">
        <f>F40-I40-J40</f>
        <v>622348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441000</v>
      </c>
      <c r="E41" s="11">
        <v>370000</v>
      </c>
      <c r="F41" s="11">
        <f>G41+H41</f>
        <v>548837</v>
      </c>
      <c r="G41" s="11">
        <v>81525</v>
      </c>
      <c r="H41" s="11">
        <v>467312</v>
      </c>
      <c r="I41" s="11">
        <v>357801</v>
      </c>
      <c r="J41" s="11">
        <v>0</v>
      </c>
      <c r="K41" s="11">
        <f>F41-I41-J41</f>
        <v>191036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51000</v>
      </c>
      <c r="E42" s="11">
        <v>30000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88000</v>
      </c>
      <c r="E43" s="11">
        <f>E44</f>
        <v>40000</v>
      </c>
      <c r="F43" s="11">
        <f>G43+H43</f>
        <v>52536</v>
      </c>
      <c r="G43" s="11">
        <f>G44</f>
        <v>18348</v>
      </c>
      <c r="H43" s="11">
        <f>H44</f>
        <v>34188</v>
      </c>
      <c r="I43" s="11">
        <f>I44</f>
        <v>30730</v>
      </c>
      <c r="J43" s="11">
        <f>J44</f>
        <v>0</v>
      </c>
      <c r="K43" s="11">
        <f>F43-I43-J43</f>
        <v>21806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88000</v>
      </c>
      <c r="E44" s="11">
        <f>E45</f>
        <v>40000</v>
      </c>
      <c r="F44" s="11">
        <f>G44+H44</f>
        <v>52536</v>
      </c>
      <c r="G44" s="11">
        <f>G45</f>
        <v>18348</v>
      </c>
      <c r="H44" s="11">
        <f>H45</f>
        <v>34188</v>
      </c>
      <c r="I44" s="11">
        <f>I45</f>
        <v>30730</v>
      </c>
      <c r="J44" s="11">
        <f>J45</f>
        <v>0</v>
      </c>
      <c r="K44" s="11">
        <f>F44-I44-J44</f>
        <v>21806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88000</v>
      </c>
      <c r="E45" s="11">
        <v>40000</v>
      </c>
      <c r="F45" s="11">
        <f>G45+H45</f>
        <v>52536</v>
      </c>
      <c r="G45" s="11">
        <v>18348</v>
      </c>
      <c r="H45" s="11">
        <v>34188</v>
      </c>
      <c r="I45" s="11">
        <v>30730</v>
      </c>
      <c r="J45" s="11">
        <v>0</v>
      </c>
      <c r="K45" s="11">
        <f>F45-I45-J45</f>
        <v>21806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864000</v>
      </c>
      <c r="E46" s="11">
        <f>E47+E51</f>
        <v>602000</v>
      </c>
      <c r="F46" s="11">
        <f>G46+H46</f>
        <v>2557113</v>
      </c>
      <c r="G46" s="11">
        <f>G47+G51</f>
        <v>1650338</v>
      </c>
      <c r="H46" s="11">
        <f>H47+H51</f>
        <v>906775</v>
      </c>
      <c r="I46" s="11">
        <f>I47+I51</f>
        <v>509938</v>
      </c>
      <c r="J46" s="11">
        <f>J47+J51</f>
        <v>0</v>
      </c>
      <c r="K46" s="11">
        <f>F46-I46-J46</f>
        <v>2047175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139000</v>
      </c>
      <c r="E47" s="11">
        <f>E48</f>
        <v>90000</v>
      </c>
      <c r="F47" s="11">
        <f>G47+H47</f>
        <v>201690</v>
      </c>
      <c r="G47" s="11">
        <f>G48</f>
        <v>69076</v>
      </c>
      <c r="H47" s="11">
        <f>H48</f>
        <v>132614</v>
      </c>
      <c r="I47" s="11">
        <f>I48</f>
        <v>96045</v>
      </c>
      <c r="J47" s="11">
        <f>J48</f>
        <v>0</v>
      </c>
      <c r="K47" s="11">
        <f>F47-I47-J47</f>
        <v>105645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139000</v>
      </c>
      <c r="E48" s="11">
        <f>+E49</f>
        <v>90000</v>
      </c>
      <c r="F48" s="11">
        <f>G48+H48</f>
        <v>201690</v>
      </c>
      <c r="G48" s="11">
        <f>+G49</f>
        <v>69076</v>
      </c>
      <c r="H48" s="11">
        <f>+H49</f>
        <v>132614</v>
      </c>
      <c r="I48" s="11">
        <f>+I49</f>
        <v>96045</v>
      </c>
      <c r="J48" s="11">
        <f>+J49</f>
        <v>0</v>
      </c>
      <c r="K48" s="11">
        <f>F48-I48-J48</f>
        <v>105645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139000</v>
      </c>
      <c r="E49" s="11">
        <f>+E50</f>
        <v>90000</v>
      </c>
      <c r="F49" s="11">
        <f>G49+H49</f>
        <v>201690</v>
      </c>
      <c r="G49" s="11">
        <f>+G50</f>
        <v>69076</v>
      </c>
      <c r="H49" s="11">
        <f>+H50</f>
        <v>132614</v>
      </c>
      <c r="I49" s="11">
        <f>+I50</f>
        <v>96045</v>
      </c>
      <c r="J49" s="11">
        <f>+J50</f>
        <v>0</v>
      </c>
      <c r="K49" s="11">
        <f>F49-I49-J49</f>
        <v>105645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139000</v>
      </c>
      <c r="E50" s="11">
        <v>90000</v>
      </c>
      <c r="F50" s="11">
        <f>G50+H50</f>
        <v>201690</v>
      </c>
      <c r="G50" s="11">
        <v>69076</v>
      </c>
      <c r="H50" s="11">
        <v>132614</v>
      </c>
      <c r="I50" s="11">
        <v>96045</v>
      </c>
      <c r="J50" s="11">
        <v>0</v>
      </c>
      <c r="K50" s="11">
        <f>F50-I50-J50</f>
        <v>105645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</f>
        <v>725000</v>
      </c>
      <c r="E51" s="11">
        <f>E52+E55+E58</f>
        <v>512000</v>
      </c>
      <c r="F51" s="11">
        <f>G51+H51</f>
        <v>2355423</v>
      </c>
      <c r="G51" s="11">
        <f>G52+G55+G58</f>
        <v>1581262</v>
      </c>
      <c r="H51" s="11">
        <f>H52+H55+H58</f>
        <v>774161</v>
      </c>
      <c r="I51" s="11">
        <f>I52+I55+I58</f>
        <v>413893</v>
      </c>
      <c r="J51" s="11">
        <f>J52+J55+J58</f>
        <v>0</v>
      </c>
      <c r="K51" s="11">
        <f>F51-I51-J51</f>
        <v>1941530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2000</v>
      </c>
      <c r="F52" s="11">
        <f>G52+H52</f>
        <v>17108</v>
      </c>
      <c r="G52" s="11">
        <f>G53+G54</f>
        <v>17108</v>
      </c>
      <c r="H52" s="11">
        <f>H53+H54</f>
        <v>0</v>
      </c>
      <c r="I52" s="11">
        <f>I53+I54</f>
        <v>1149</v>
      </c>
      <c r="J52" s="11">
        <f>J53+J54</f>
        <v>0</v>
      </c>
      <c r="K52" s="11">
        <f>F52-I52-J52</f>
        <v>15959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2000</v>
      </c>
      <c r="F53" s="11">
        <f>G53+H53</f>
        <v>16608</v>
      </c>
      <c r="G53" s="11">
        <v>16608</v>
      </c>
      <c r="H53" s="11">
        <v>0</v>
      </c>
      <c r="I53" s="11">
        <v>1149</v>
      </c>
      <c r="J53" s="11">
        <v>0</v>
      </c>
      <c r="K53" s="11">
        <f>F53-I53-J53</f>
        <v>15459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320000</v>
      </c>
      <c r="E55" s="11">
        <f>E56</f>
        <v>240000</v>
      </c>
      <c r="F55" s="11">
        <f>G55+H55</f>
        <v>1934346</v>
      </c>
      <c r="G55" s="11">
        <f>G56</f>
        <v>1560185</v>
      </c>
      <c r="H55" s="11">
        <f>H56</f>
        <v>374161</v>
      </c>
      <c r="I55" s="11">
        <f>I56</f>
        <v>211368</v>
      </c>
      <c r="J55" s="11">
        <f>J56</f>
        <v>0</v>
      </c>
      <c r="K55" s="11">
        <f>F55-I55-J55</f>
        <v>1722978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320000</v>
      </c>
      <c r="E56" s="11">
        <f>E57</f>
        <v>240000</v>
      </c>
      <c r="F56" s="11">
        <f>G56+H56</f>
        <v>1934346</v>
      </c>
      <c r="G56" s="11">
        <f>G57</f>
        <v>1560185</v>
      </c>
      <c r="H56" s="11">
        <f>H57</f>
        <v>374161</v>
      </c>
      <c r="I56" s="11">
        <f>I57</f>
        <v>211368</v>
      </c>
      <c r="J56" s="11">
        <f>J57</f>
        <v>0</v>
      </c>
      <c r="K56" s="11">
        <f>F56-I56-J56</f>
        <v>1722978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320000</v>
      </c>
      <c r="E57" s="11">
        <v>240000</v>
      </c>
      <c r="F57" s="11">
        <f>G57+H57</f>
        <v>1934346</v>
      </c>
      <c r="G57" s="11">
        <v>1560185</v>
      </c>
      <c r="H57" s="11">
        <v>374161</v>
      </c>
      <c r="I57" s="11">
        <v>211368</v>
      </c>
      <c r="J57" s="11">
        <v>0</v>
      </c>
      <c r="K57" s="11">
        <f>F57-I57-J57</f>
        <v>1722978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402000</v>
      </c>
      <c r="E58" s="11">
        <f>+E59+E60</f>
        <v>270000</v>
      </c>
      <c r="F58" s="11">
        <f>G58+H58</f>
        <v>403969</v>
      </c>
      <c r="G58" s="11">
        <f>+G59+G60</f>
        <v>3969</v>
      </c>
      <c r="H58" s="11">
        <f>+H59+H60</f>
        <v>400000</v>
      </c>
      <c r="I58" s="11">
        <f>+I59+I60</f>
        <v>201376</v>
      </c>
      <c r="J58" s="11">
        <f>+J59+J60</f>
        <v>0</v>
      </c>
      <c r="K58" s="11">
        <f>F58-I58-J58</f>
        <v>202593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262000</v>
      </c>
      <c r="E59" s="11">
        <v>190000</v>
      </c>
      <c r="F59" s="11">
        <f>G59+H59</f>
        <v>303969</v>
      </c>
      <c r="G59" s="11">
        <v>3969</v>
      </c>
      <c r="H59" s="11">
        <v>300000</v>
      </c>
      <c r="I59" s="11">
        <v>145591</v>
      </c>
      <c r="J59" s="11">
        <v>0</v>
      </c>
      <c r="K59" s="11">
        <f>F59-I59-J59</f>
        <v>158378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140000</v>
      </c>
      <c r="E60" s="11">
        <v>80000</v>
      </c>
      <c r="F60" s="11">
        <f>G60+H60</f>
        <v>100000</v>
      </c>
      <c r="G60" s="11">
        <v>0</v>
      </c>
      <c r="H60" s="11">
        <v>100000</v>
      </c>
      <c r="I60" s="11">
        <v>55785</v>
      </c>
      <c r="J60" s="11">
        <v>0</v>
      </c>
      <c r="K60" s="11">
        <f>F60-I60-J60</f>
        <v>44215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-3104000</v>
      </c>
      <c r="E61" s="11">
        <v>-1622000</v>
      </c>
      <c r="F61" s="11">
        <f>G61+H61</f>
        <v>-596830</v>
      </c>
      <c r="G61" s="11">
        <v>0</v>
      </c>
      <c r="H61" s="11">
        <v>-596830</v>
      </c>
      <c r="I61" s="11">
        <v>-596830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3104000</v>
      </c>
      <c r="E62" s="11">
        <v>1622000</v>
      </c>
      <c r="F62" s="11">
        <f>G62+H62</f>
        <v>596830</v>
      </c>
      <c r="G62" s="11">
        <v>0</v>
      </c>
      <c r="H62" s="11">
        <v>596830</v>
      </c>
      <c r="I62" s="11">
        <v>596830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182500</v>
      </c>
      <c r="E63" s="11">
        <f>E64</f>
        <v>182500</v>
      </c>
      <c r="F63" s="11">
        <f>G63+H63</f>
        <v>182412</v>
      </c>
      <c r="G63" s="11">
        <f>G64</f>
        <v>0</v>
      </c>
      <c r="H63" s="11">
        <f>H64</f>
        <v>182412</v>
      </c>
      <c r="I63" s="11">
        <f>I64</f>
        <v>182412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182500</v>
      </c>
      <c r="E64" s="11">
        <f>+E65</f>
        <v>182500</v>
      </c>
      <c r="F64" s="11">
        <f>G64+H64</f>
        <v>182412</v>
      </c>
      <c r="G64" s="11">
        <f>+G65</f>
        <v>0</v>
      </c>
      <c r="H64" s="11">
        <f>+H65</f>
        <v>182412</v>
      </c>
      <c r="I64" s="11">
        <f>+I65</f>
        <v>182412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182500</v>
      </c>
      <c r="E65" s="11">
        <v>182500</v>
      </c>
      <c r="F65" s="11">
        <f>G65+H65</f>
        <v>182412</v>
      </c>
      <c r="G65" s="11">
        <v>0</v>
      </c>
      <c r="H65" s="11">
        <v>182412</v>
      </c>
      <c r="I65" s="11">
        <v>182412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1701000</v>
      </c>
      <c r="E66" s="11">
        <f>E67</f>
        <v>1481000</v>
      </c>
      <c r="F66" s="11">
        <f>G66+H66</f>
        <v>199282</v>
      </c>
      <c r="G66" s="11">
        <f>G67</f>
        <v>0</v>
      </c>
      <c r="H66" s="11">
        <f>H67</f>
        <v>199282</v>
      </c>
      <c r="I66" s="11">
        <f>I67</f>
        <v>199282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</f>
        <v>1701000</v>
      </c>
      <c r="E67" s="11">
        <f>E68</f>
        <v>1481000</v>
      </c>
      <c r="F67" s="11">
        <f>G67+H67</f>
        <v>199282</v>
      </c>
      <c r="G67" s="11">
        <f>G68</f>
        <v>0</v>
      </c>
      <c r="H67" s="11">
        <f>H68</f>
        <v>199282</v>
      </c>
      <c r="I67" s="11">
        <f>I68</f>
        <v>199282</v>
      </c>
      <c r="J67" s="11">
        <f>J68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+D69+D70+D71+D72+D73</f>
        <v>1701000</v>
      </c>
      <c r="E68" s="11">
        <f>+E69+E70+E71+E72+E73</f>
        <v>1481000</v>
      </c>
      <c r="F68" s="11">
        <f>G68+H68</f>
        <v>199282</v>
      </c>
      <c r="G68" s="11">
        <f>+G69+G70+G71+G72+G73</f>
        <v>0</v>
      </c>
      <c r="H68" s="11">
        <f>+H69+H70+H71+H72+H73</f>
        <v>199282</v>
      </c>
      <c r="I68" s="11">
        <f>+I69+I70+I71+I72+I73</f>
        <v>199282</v>
      </c>
      <c r="J68" s="11">
        <f>+J69+J70+J71+J72+J73</f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120000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160000</v>
      </c>
      <c r="E70" s="11">
        <v>100000</v>
      </c>
      <c r="F70" s="11">
        <f>G70+H70</f>
        <v>69448</v>
      </c>
      <c r="G70" s="11">
        <v>0</v>
      </c>
      <c r="H70" s="11">
        <v>69448</v>
      </c>
      <c r="I70" s="11">
        <v>69448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85000</v>
      </c>
      <c r="E71" s="11">
        <v>45000</v>
      </c>
      <c r="F71" s="11">
        <f>G71+H71</f>
        <v>40321</v>
      </c>
      <c r="G71" s="11">
        <v>0</v>
      </c>
      <c r="H71" s="11">
        <v>40321</v>
      </c>
      <c r="I71" s="11">
        <v>40321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72000</v>
      </c>
      <c r="E72" s="11">
        <v>72000</v>
      </c>
      <c r="F72" s="11">
        <f>G72+H72</f>
        <v>71468</v>
      </c>
      <c r="G72" s="11">
        <v>0</v>
      </c>
      <c r="H72" s="11">
        <v>71468</v>
      </c>
      <c r="I72" s="11">
        <v>71468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v>1264000</v>
      </c>
      <c r="E73" s="11">
        <v>1264000</v>
      </c>
      <c r="F73" s="11">
        <f>G73+H73</f>
        <v>18045</v>
      </c>
      <c r="G73" s="11">
        <v>0</v>
      </c>
      <c r="H73" s="11">
        <v>18045</v>
      </c>
      <c r="I73" s="11">
        <v>18045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212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211</v>
      </c>
      <c r="F76" s="3"/>
      <c r="G76" s="3"/>
      <c r="H76" s="3"/>
      <c r="I76" s="3"/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2EA6-8E44-4278-9D27-5828486F05C7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214</v>
      </c>
      <c r="C11" s="10" t="s">
        <v>21</v>
      </c>
      <c r="D11" s="11">
        <f>D12+D62</f>
        <v>11791000</v>
      </c>
      <c r="E11" s="11">
        <f>E12+E62</f>
        <v>6916000</v>
      </c>
      <c r="F11" s="11">
        <f>G11+H11</f>
        <v>11235255</v>
      </c>
      <c r="G11" s="11">
        <f>G12+G62</f>
        <v>4277974</v>
      </c>
      <c r="H11" s="11">
        <f>H12+H62</f>
        <v>6957281</v>
      </c>
      <c r="I11" s="11">
        <f>I12+I62</f>
        <v>5835363</v>
      </c>
      <c r="J11" s="11">
        <f>J12+J62</f>
        <v>0</v>
      </c>
      <c r="K11" s="11">
        <f>F11-I11-J11</f>
        <v>5399892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11546000</v>
      </c>
      <c r="E12" s="11">
        <f>E13+E45</f>
        <v>6771000</v>
      </c>
      <c r="F12" s="11">
        <f>G12+H12</f>
        <v>11125486</v>
      </c>
      <c r="G12" s="11">
        <f>G13+G45</f>
        <v>4277974</v>
      </c>
      <c r="H12" s="11">
        <f>H13+H45</f>
        <v>6847512</v>
      </c>
      <c r="I12" s="11">
        <f>I13+I45</f>
        <v>5725594</v>
      </c>
      <c r="J12" s="11">
        <f>J13+J45</f>
        <v>0</v>
      </c>
      <c r="K12" s="11">
        <f>F12-I12-J12</f>
        <v>5399892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13786000</v>
      </c>
      <c r="E13" s="11">
        <f>E14+E22+E32+E42</f>
        <v>7791000</v>
      </c>
      <c r="F13" s="11">
        <f>G13+H13</f>
        <v>9165203</v>
      </c>
      <c r="G13" s="11">
        <f>G14+G22+G32+G42</f>
        <v>2627636</v>
      </c>
      <c r="H13" s="11">
        <f>H14+H22+H32+H42</f>
        <v>6537567</v>
      </c>
      <c r="I13" s="11">
        <f>I14+I22+I32+I42</f>
        <v>5812486</v>
      </c>
      <c r="J13" s="11">
        <f>J14+J22+J32+J42</f>
        <v>0</v>
      </c>
      <c r="K13" s="11">
        <f>F13-I13-J13</f>
        <v>3352717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4553000</v>
      </c>
      <c r="E14" s="11">
        <f>+E15</f>
        <v>2183000</v>
      </c>
      <c r="F14" s="11">
        <f>G14+H14</f>
        <v>1627932</v>
      </c>
      <c r="G14" s="11">
        <f>+G15</f>
        <v>0</v>
      </c>
      <c r="H14" s="11">
        <f>+H15</f>
        <v>1627932</v>
      </c>
      <c r="I14" s="11">
        <f>+I15</f>
        <v>1627932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215</v>
      </c>
      <c r="B15" s="10" t="s">
        <v>35</v>
      </c>
      <c r="C15" s="10" t="s">
        <v>36</v>
      </c>
      <c r="D15" s="11">
        <f>D16+D18</f>
        <v>4553000</v>
      </c>
      <c r="E15" s="11">
        <f>E16+E18</f>
        <v>2183000</v>
      </c>
      <c r="F15" s="11">
        <f>G15+H15</f>
        <v>1627932</v>
      </c>
      <c r="G15" s="11">
        <f>G16+G18</f>
        <v>0</v>
      </c>
      <c r="H15" s="11">
        <f>H16+H18</f>
        <v>1627932</v>
      </c>
      <c r="I15" s="11">
        <f>I16+I18</f>
        <v>1627932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52000</v>
      </c>
      <c r="E16" s="11">
        <f>+E17</f>
        <v>24000</v>
      </c>
      <c r="F16" s="11">
        <f>G16+H16</f>
        <v>32435</v>
      </c>
      <c r="G16" s="11">
        <f>+G17</f>
        <v>0</v>
      </c>
      <c r="H16" s="11">
        <f>+H17</f>
        <v>32435</v>
      </c>
      <c r="I16" s="11">
        <f>+I17</f>
        <v>32435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216</v>
      </c>
      <c r="B17" s="10" t="s">
        <v>41</v>
      </c>
      <c r="C17" s="10" t="s">
        <v>42</v>
      </c>
      <c r="D17" s="11">
        <v>52000</v>
      </c>
      <c r="E17" s="11">
        <v>24000</v>
      </c>
      <c r="F17" s="11">
        <f>G17+H17</f>
        <v>32435</v>
      </c>
      <c r="G17" s="11">
        <v>0</v>
      </c>
      <c r="H17" s="11">
        <v>32435</v>
      </c>
      <c r="I17" s="11">
        <v>32435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4501000</v>
      </c>
      <c r="E18" s="11">
        <f>E19+E20+E21</f>
        <v>2159000</v>
      </c>
      <c r="F18" s="11">
        <f>G18+H18</f>
        <v>1595497</v>
      </c>
      <c r="G18" s="11">
        <f>G19+G20+G21</f>
        <v>0</v>
      </c>
      <c r="H18" s="11">
        <f>H19+H20+H21</f>
        <v>1595497</v>
      </c>
      <c r="I18" s="11">
        <f>I19+I20+I21</f>
        <v>1595497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2511000</v>
      </c>
      <c r="E19" s="11">
        <v>1300000</v>
      </c>
      <c r="F19" s="11">
        <f>G19+H19</f>
        <v>799845</v>
      </c>
      <c r="G19" s="11">
        <v>0</v>
      </c>
      <c r="H19" s="11">
        <v>799845</v>
      </c>
      <c r="I19" s="11">
        <v>799845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1428000</v>
      </c>
      <c r="E20" s="11">
        <v>728000</v>
      </c>
      <c r="F20" s="11">
        <f>G20+H20</f>
        <v>663745</v>
      </c>
      <c r="G20" s="11">
        <v>0</v>
      </c>
      <c r="H20" s="11">
        <v>663745</v>
      </c>
      <c r="I20" s="11">
        <v>663745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562000</v>
      </c>
      <c r="E21" s="11">
        <v>131000</v>
      </c>
      <c r="F21" s="11">
        <f>G21+H21</f>
        <v>131907</v>
      </c>
      <c r="G21" s="11">
        <v>0</v>
      </c>
      <c r="H21" s="11">
        <v>131907</v>
      </c>
      <c r="I21" s="11">
        <v>131907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217</v>
      </c>
      <c r="B22" s="10" t="s">
        <v>56</v>
      </c>
      <c r="C22" s="10" t="s">
        <v>57</v>
      </c>
      <c r="D22" s="11">
        <f>D23</f>
        <v>1279000</v>
      </c>
      <c r="E22" s="11">
        <f>E23</f>
        <v>984000</v>
      </c>
      <c r="F22" s="11">
        <f>G22+H22</f>
        <v>3495922</v>
      </c>
      <c r="G22" s="11">
        <f>G23</f>
        <v>2070526</v>
      </c>
      <c r="H22" s="11">
        <f>H23</f>
        <v>1425396</v>
      </c>
      <c r="I22" s="11">
        <f>I23</f>
        <v>978395</v>
      </c>
      <c r="J22" s="11">
        <f>J23</f>
        <v>0</v>
      </c>
      <c r="K22" s="11">
        <f>F22-I22-J22</f>
        <v>2517527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1279000</v>
      </c>
      <c r="E23" s="11">
        <f>E24+E27+E31</f>
        <v>984000</v>
      </c>
      <c r="F23" s="11">
        <f>G23+H23</f>
        <v>3495922</v>
      </c>
      <c r="G23" s="11">
        <f>G24+G27+G31</f>
        <v>2070526</v>
      </c>
      <c r="H23" s="11">
        <f>H24+H27+H31</f>
        <v>1425396</v>
      </c>
      <c r="I23" s="11">
        <f>I24+I27+I31</f>
        <v>978395</v>
      </c>
      <c r="J23" s="11">
        <f>J24+J27+J31</f>
        <v>0</v>
      </c>
      <c r="K23" s="11">
        <f>F23-I23-J23</f>
        <v>2517527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662000</v>
      </c>
      <c r="E24" s="11">
        <f>E25+E26</f>
        <v>506000</v>
      </c>
      <c r="F24" s="11">
        <f>G24+H24</f>
        <v>1201687</v>
      </c>
      <c r="G24" s="11">
        <f>G25+G26</f>
        <v>411326</v>
      </c>
      <c r="H24" s="11">
        <f>H25+H26</f>
        <v>790361</v>
      </c>
      <c r="I24" s="11">
        <f>I25+I26</f>
        <v>483826</v>
      </c>
      <c r="J24" s="11">
        <f>J25+J26</f>
        <v>0</v>
      </c>
      <c r="K24" s="11">
        <f>F24-I24-J24</f>
        <v>717861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94000</v>
      </c>
      <c r="E25" s="11">
        <v>56000</v>
      </c>
      <c r="F25" s="11">
        <f>G25+H25</f>
        <v>191407</v>
      </c>
      <c r="G25" s="11">
        <v>95657</v>
      </c>
      <c r="H25" s="11">
        <v>95750</v>
      </c>
      <c r="I25" s="11">
        <v>58882</v>
      </c>
      <c r="J25" s="11">
        <v>0</v>
      </c>
      <c r="K25" s="11">
        <f>F25-I25-J25</f>
        <v>132525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568000</v>
      </c>
      <c r="E26" s="11">
        <v>450000</v>
      </c>
      <c r="F26" s="11">
        <f>G26+H26</f>
        <v>1010280</v>
      </c>
      <c r="G26" s="11">
        <v>315669</v>
      </c>
      <c r="H26" s="11">
        <v>694611</v>
      </c>
      <c r="I26" s="11">
        <v>424944</v>
      </c>
      <c r="J26" s="11">
        <v>0</v>
      </c>
      <c r="K26" s="11">
        <f>F26-I26-J26</f>
        <v>585336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584000</v>
      </c>
      <c r="E27" s="11">
        <f>E28+E29+E30</f>
        <v>445000</v>
      </c>
      <c r="F27" s="11">
        <f>G27+H27</f>
        <v>2251591</v>
      </c>
      <c r="G27" s="11">
        <f>G28+G29+G30</f>
        <v>1636570</v>
      </c>
      <c r="H27" s="11">
        <f>H28+H29+H30</f>
        <v>615021</v>
      </c>
      <c r="I27" s="11">
        <f>I28+I29+I30</f>
        <v>459844</v>
      </c>
      <c r="J27" s="11">
        <f>J28+J29+J30</f>
        <v>0</v>
      </c>
      <c r="K27" s="11">
        <f>F27-I27-J27</f>
        <v>1791747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127000</v>
      </c>
      <c r="E28" s="11">
        <v>85000</v>
      </c>
      <c r="F28" s="11">
        <f>G28+H28</f>
        <v>380897</v>
      </c>
      <c r="G28" s="11">
        <v>255956</v>
      </c>
      <c r="H28" s="11">
        <v>124941</v>
      </c>
      <c r="I28" s="11">
        <v>88352</v>
      </c>
      <c r="J28" s="11">
        <v>0</v>
      </c>
      <c r="K28" s="11">
        <f>F28-I28-J28</f>
        <v>292545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48000</v>
      </c>
      <c r="E29" s="11">
        <v>45000</v>
      </c>
      <c r="F29" s="11">
        <f>G29+H29</f>
        <v>117833</v>
      </c>
      <c r="G29" s="11">
        <v>75358</v>
      </c>
      <c r="H29" s="11">
        <v>42475</v>
      </c>
      <c r="I29" s="11">
        <v>42633</v>
      </c>
      <c r="J29" s="11">
        <v>0</v>
      </c>
      <c r="K29" s="11">
        <f>F29-I29-J29</f>
        <v>75200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409000</v>
      </c>
      <c r="E30" s="11">
        <v>315000</v>
      </c>
      <c r="F30" s="11">
        <f>G30+H30</f>
        <v>1752861</v>
      </c>
      <c r="G30" s="11">
        <v>1305256</v>
      </c>
      <c r="H30" s="11">
        <v>447605</v>
      </c>
      <c r="I30" s="11">
        <v>328859</v>
      </c>
      <c r="J30" s="11">
        <v>0</v>
      </c>
      <c r="K30" s="11">
        <f>F30-I30-J30</f>
        <v>1424002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33000</v>
      </c>
      <c r="E31" s="11">
        <v>33000</v>
      </c>
      <c r="F31" s="11">
        <f>G31+H31</f>
        <v>42644</v>
      </c>
      <c r="G31" s="11">
        <v>22630</v>
      </c>
      <c r="H31" s="11">
        <v>20014</v>
      </c>
      <c r="I31" s="11">
        <v>34725</v>
      </c>
      <c r="J31" s="11">
        <v>0</v>
      </c>
      <c r="K31" s="11">
        <f>F31-I31-J31</f>
        <v>7919</v>
      </c>
    </row>
    <row r="32" spans="1:11" s="6" customFormat="1" ht="22.5" x14ac:dyDescent="0.25">
      <c r="A32" s="10" t="s">
        <v>218</v>
      </c>
      <c r="B32" s="10" t="s">
        <v>86</v>
      </c>
      <c r="C32" s="10" t="s">
        <v>87</v>
      </c>
      <c r="D32" s="11">
        <f>D33+D37</f>
        <v>7866000</v>
      </c>
      <c r="E32" s="11">
        <f>E33+E37</f>
        <v>4584000</v>
      </c>
      <c r="F32" s="11">
        <f>G32+H32</f>
        <v>3988813</v>
      </c>
      <c r="G32" s="11">
        <f>G33+G37</f>
        <v>538762</v>
      </c>
      <c r="H32" s="11">
        <f>H33+H37</f>
        <v>3450051</v>
      </c>
      <c r="I32" s="11">
        <f>I33+I37</f>
        <v>3175429</v>
      </c>
      <c r="J32" s="11">
        <f>J33+J37</f>
        <v>0</v>
      </c>
      <c r="K32" s="11">
        <f>F32-I32-J32</f>
        <v>813384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7138000</v>
      </c>
      <c r="E33" s="11">
        <f>+E34+E35+E36</f>
        <v>4024000</v>
      </c>
      <c r="F33" s="11">
        <f>G33+H33</f>
        <v>2651571</v>
      </c>
      <c r="G33" s="11">
        <f>+G34+G35+G36</f>
        <v>0</v>
      </c>
      <c r="H33" s="11">
        <f>+H34+H35+H36</f>
        <v>2651571</v>
      </c>
      <c r="I33" s="11">
        <f>+I34+I35+I36</f>
        <v>2651571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219</v>
      </c>
      <c r="B34" s="10" t="s">
        <v>92</v>
      </c>
      <c r="C34" s="10" t="s">
        <v>93</v>
      </c>
      <c r="D34" s="11">
        <v>6545000</v>
      </c>
      <c r="E34" s="11">
        <v>3614000</v>
      </c>
      <c r="F34" s="11">
        <f>G34+H34</f>
        <v>2241571</v>
      </c>
      <c r="G34" s="11">
        <v>0</v>
      </c>
      <c r="H34" s="11">
        <v>2241571</v>
      </c>
      <c r="I34" s="11">
        <v>2241571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220</v>
      </c>
      <c r="B35" s="10" t="s">
        <v>95</v>
      </c>
      <c r="C35" s="10" t="s">
        <v>96</v>
      </c>
      <c r="D35" s="11">
        <v>40000</v>
      </c>
      <c r="E35" s="11">
        <v>21000</v>
      </c>
      <c r="F35" s="11">
        <f>G35+H35</f>
        <v>21000</v>
      </c>
      <c r="G35" s="11">
        <v>0</v>
      </c>
      <c r="H35" s="11">
        <v>21000</v>
      </c>
      <c r="I35" s="11">
        <v>21000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553000</v>
      </c>
      <c r="E36" s="11">
        <v>389000</v>
      </c>
      <c r="F36" s="11">
        <f>G36+H36</f>
        <v>389000</v>
      </c>
      <c r="G36" s="11">
        <v>0</v>
      </c>
      <c r="H36" s="11">
        <v>389000</v>
      </c>
      <c r="I36" s="11">
        <v>389000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221</v>
      </c>
      <c r="B37" s="10" t="s">
        <v>101</v>
      </c>
      <c r="C37" s="10" t="s">
        <v>102</v>
      </c>
      <c r="D37" s="11">
        <f>D38+D41</f>
        <v>728000</v>
      </c>
      <c r="E37" s="11">
        <f>E38+E41</f>
        <v>560000</v>
      </c>
      <c r="F37" s="11">
        <f>G37+H37</f>
        <v>1337242</v>
      </c>
      <c r="G37" s="11">
        <f>G38+G41</f>
        <v>538762</v>
      </c>
      <c r="H37" s="11">
        <f>H38+H41</f>
        <v>798480</v>
      </c>
      <c r="I37" s="11">
        <f>I38+I41</f>
        <v>523858</v>
      </c>
      <c r="J37" s="11">
        <f>J38+J41</f>
        <v>0</v>
      </c>
      <c r="K37" s="11">
        <f>F37-I37-J37</f>
        <v>813384</v>
      </c>
    </row>
    <row r="38" spans="1:11" s="6" customFormat="1" ht="22.5" x14ac:dyDescent="0.25">
      <c r="A38" s="10" t="s">
        <v>222</v>
      </c>
      <c r="B38" s="10" t="s">
        <v>104</v>
      </c>
      <c r="C38" s="10" t="s">
        <v>105</v>
      </c>
      <c r="D38" s="11">
        <f>D39+D40</f>
        <v>677000</v>
      </c>
      <c r="E38" s="11">
        <f>E39+E40</f>
        <v>530000</v>
      </c>
      <c r="F38" s="11">
        <f>G38+H38</f>
        <v>1337242</v>
      </c>
      <c r="G38" s="11">
        <f>G39+G40</f>
        <v>538762</v>
      </c>
      <c r="H38" s="11">
        <f>H39+H40</f>
        <v>798480</v>
      </c>
      <c r="I38" s="11">
        <f>I39+I40</f>
        <v>523858</v>
      </c>
      <c r="J38" s="11">
        <f>J39+J40</f>
        <v>0</v>
      </c>
      <c r="K38" s="11">
        <f>F38-I38-J38</f>
        <v>813384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236000</v>
      </c>
      <c r="E39" s="11">
        <v>160000</v>
      </c>
      <c r="F39" s="11">
        <f>G39+H39</f>
        <v>788405</v>
      </c>
      <c r="G39" s="11">
        <v>457237</v>
      </c>
      <c r="H39" s="11">
        <v>331168</v>
      </c>
      <c r="I39" s="11">
        <v>166057</v>
      </c>
      <c r="J39" s="11">
        <v>0</v>
      </c>
      <c r="K39" s="11">
        <f>F39-I39-J39</f>
        <v>622348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441000</v>
      </c>
      <c r="E40" s="11">
        <v>370000</v>
      </c>
      <c r="F40" s="11">
        <f>G40+H40</f>
        <v>548837</v>
      </c>
      <c r="G40" s="11">
        <v>81525</v>
      </c>
      <c r="H40" s="11">
        <v>467312</v>
      </c>
      <c r="I40" s="11">
        <v>357801</v>
      </c>
      <c r="J40" s="11">
        <v>0</v>
      </c>
      <c r="K40" s="11">
        <f>F40-I40-J40</f>
        <v>191036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51000</v>
      </c>
      <c r="E41" s="11">
        <v>30000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88000</v>
      </c>
      <c r="E42" s="11">
        <f>E43</f>
        <v>40000</v>
      </c>
      <c r="F42" s="11">
        <f>G42+H42</f>
        <v>52536</v>
      </c>
      <c r="G42" s="11">
        <f>G43</f>
        <v>18348</v>
      </c>
      <c r="H42" s="11">
        <f>H43</f>
        <v>34188</v>
      </c>
      <c r="I42" s="11">
        <f>I43</f>
        <v>30730</v>
      </c>
      <c r="J42" s="11">
        <f>J43</f>
        <v>0</v>
      </c>
      <c r="K42" s="11">
        <f>F42-I42-J42</f>
        <v>21806</v>
      </c>
    </row>
    <row r="43" spans="1:11" s="6" customFormat="1" x14ac:dyDescent="0.25">
      <c r="A43" s="10" t="s">
        <v>223</v>
      </c>
      <c r="B43" s="10" t="s">
        <v>119</v>
      </c>
      <c r="C43" s="10" t="s">
        <v>120</v>
      </c>
      <c r="D43" s="11">
        <f>D44</f>
        <v>88000</v>
      </c>
      <c r="E43" s="11">
        <f>E44</f>
        <v>40000</v>
      </c>
      <c r="F43" s="11">
        <f>G43+H43</f>
        <v>52536</v>
      </c>
      <c r="G43" s="11">
        <f>G44</f>
        <v>18348</v>
      </c>
      <c r="H43" s="11">
        <f>H44</f>
        <v>34188</v>
      </c>
      <c r="I43" s="11">
        <f>I44</f>
        <v>30730</v>
      </c>
      <c r="J43" s="11">
        <f>J44</f>
        <v>0</v>
      </c>
      <c r="K43" s="11">
        <f>F43-I43-J43</f>
        <v>21806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88000</v>
      </c>
      <c r="E44" s="11">
        <v>40000</v>
      </c>
      <c r="F44" s="11">
        <f>G44+H44</f>
        <v>52536</v>
      </c>
      <c r="G44" s="11">
        <v>18348</v>
      </c>
      <c r="H44" s="11">
        <v>34188</v>
      </c>
      <c r="I44" s="11">
        <v>30730</v>
      </c>
      <c r="J44" s="11">
        <v>0</v>
      </c>
      <c r="K44" s="11">
        <f>F44-I44-J44</f>
        <v>21806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-2240000</v>
      </c>
      <c r="E45" s="11">
        <f>E46+E50</f>
        <v>-1020000</v>
      </c>
      <c r="F45" s="11">
        <f>G45+H45</f>
        <v>1960283</v>
      </c>
      <c r="G45" s="11">
        <f>G46+G50</f>
        <v>1650338</v>
      </c>
      <c r="H45" s="11">
        <f>H46+H50</f>
        <v>309945</v>
      </c>
      <c r="I45" s="11">
        <f>I46+I50</f>
        <v>-86892</v>
      </c>
      <c r="J45" s="11">
        <f>J46+J50</f>
        <v>0</v>
      </c>
      <c r="K45" s="11">
        <f>F45-I45-J45</f>
        <v>2047175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139000</v>
      </c>
      <c r="E46" s="11">
        <f>E47</f>
        <v>90000</v>
      </c>
      <c r="F46" s="11">
        <f>G46+H46</f>
        <v>201690</v>
      </c>
      <c r="G46" s="11">
        <f>G47</f>
        <v>69076</v>
      </c>
      <c r="H46" s="11">
        <f>H47</f>
        <v>132614</v>
      </c>
      <c r="I46" s="11">
        <f>I47</f>
        <v>96045</v>
      </c>
      <c r="J46" s="11">
        <f>J47</f>
        <v>0</v>
      </c>
      <c r="K46" s="11">
        <f>F46-I46-J46</f>
        <v>105645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139000</v>
      </c>
      <c r="E47" s="11">
        <f>+E48</f>
        <v>90000</v>
      </c>
      <c r="F47" s="11">
        <f>G47+H47</f>
        <v>201690</v>
      </c>
      <c r="G47" s="11">
        <f>+G48</f>
        <v>69076</v>
      </c>
      <c r="H47" s="11">
        <f>+H48</f>
        <v>132614</v>
      </c>
      <c r="I47" s="11">
        <f>+I48</f>
        <v>96045</v>
      </c>
      <c r="J47" s="11">
        <f>+J48</f>
        <v>0</v>
      </c>
      <c r="K47" s="11">
        <f>F47-I47-J47</f>
        <v>105645</v>
      </c>
    </row>
    <row r="48" spans="1:11" s="6" customFormat="1" x14ac:dyDescent="0.25">
      <c r="A48" s="10" t="s">
        <v>224</v>
      </c>
      <c r="B48" s="10" t="s">
        <v>134</v>
      </c>
      <c r="C48" s="10" t="s">
        <v>135</v>
      </c>
      <c r="D48" s="11">
        <f>+D49</f>
        <v>139000</v>
      </c>
      <c r="E48" s="11">
        <f>+E49</f>
        <v>90000</v>
      </c>
      <c r="F48" s="11">
        <f>G48+H48</f>
        <v>201690</v>
      </c>
      <c r="G48" s="11">
        <f>+G49</f>
        <v>69076</v>
      </c>
      <c r="H48" s="11">
        <f>+H49</f>
        <v>132614</v>
      </c>
      <c r="I48" s="11">
        <f>+I49</f>
        <v>96045</v>
      </c>
      <c r="J48" s="11">
        <f>+J49</f>
        <v>0</v>
      </c>
      <c r="K48" s="11">
        <f>F48-I48-J48</f>
        <v>105645</v>
      </c>
    </row>
    <row r="49" spans="1:11" s="6" customFormat="1" ht="22.5" x14ac:dyDescent="0.25">
      <c r="A49" s="10" t="s">
        <v>225</v>
      </c>
      <c r="B49" s="10" t="s">
        <v>137</v>
      </c>
      <c r="C49" s="10" t="s">
        <v>138</v>
      </c>
      <c r="D49" s="11">
        <v>139000</v>
      </c>
      <c r="E49" s="11">
        <v>90000</v>
      </c>
      <c r="F49" s="11">
        <f>G49+H49</f>
        <v>201690</v>
      </c>
      <c r="G49" s="11">
        <v>69076</v>
      </c>
      <c r="H49" s="11">
        <v>132614</v>
      </c>
      <c r="I49" s="11">
        <v>96045</v>
      </c>
      <c r="J49" s="11">
        <v>0</v>
      </c>
      <c r="K49" s="11">
        <f>F49-I49-J49</f>
        <v>105645</v>
      </c>
    </row>
    <row r="50" spans="1:11" s="6" customFormat="1" ht="22.5" x14ac:dyDescent="0.25">
      <c r="A50" s="10" t="s">
        <v>226</v>
      </c>
      <c r="B50" s="10" t="s">
        <v>140</v>
      </c>
      <c r="C50" s="10" t="s">
        <v>141</v>
      </c>
      <c r="D50" s="11">
        <f>D51+D54+D57+D60</f>
        <v>-2379000</v>
      </c>
      <c r="E50" s="11">
        <f>E51+E54+E57+E60</f>
        <v>-1110000</v>
      </c>
      <c r="F50" s="11">
        <f>G50+H50</f>
        <v>1758593</v>
      </c>
      <c r="G50" s="11">
        <f>G51+G54+G57+G60</f>
        <v>1581262</v>
      </c>
      <c r="H50" s="11">
        <f>H51+H54+H57+H60</f>
        <v>177331</v>
      </c>
      <c r="I50" s="11">
        <f>I51+I54+I57+I60</f>
        <v>-182937</v>
      </c>
      <c r="J50" s="11">
        <f>J51+J54+J57+J60</f>
        <v>0</v>
      </c>
      <c r="K50" s="11">
        <f>F50-I50-J50</f>
        <v>1941530</v>
      </c>
    </row>
    <row r="51" spans="1:11" s="6" customFormat="1" ht="43.5" x14ac:dyDescent="0.25">
      <c r="A51" s="10" t="s">
        <v>227</v>
      </c>
      <c r="B51" s="10" t="s">
        <v>143</v>
      </c>
      <c r="C51" s="10" t="s">
        <v>144</v>
      </c>
      <c r="D51" s="11">
        <f>D52+D53</f>
        <v>3000</v>
      </c>
      <c r="E51" s="11">
        <f>E52+E53</f>
        <v>2000</v>
      </c>
      <c r="F51" s="11">
        <f>G51+H51</f>
        <v>17108</v>
      </c>
      <c r="G51" s="11">
        <f>G52+G53</f>
        <v>17108</v>
      </c>
      <c r="H51" s="11">
        <f>H52+H53</f>
        <v>0</v>
      </c>
      <c r="I51" s="11">
        <f>I52+I53</f>
        <v>1149</v>
      </c>
      <c r="J51" s="11">
        <f>J52+J53</f>
        <v>0</v>
      </c>
      <c r="K51" s="11">
        <f>F51-I51-J51</f>
        <v>15959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2000</v>
      </c>
      <c r="F52" s="11">
        <f>G52+H52</f>
        <v>16608</v>
      </c>
      <c r="G52" s="11">
        <v>16608</v>
      </c>
      <c r="H52" s="11">
        <v>0</v>
      </c>
      <c r="I52" s="11">
        <v>1149</v>
      </c>
      <c r="J52" s="11">
        <v>0</v>
      </c>
      <c r="K52" s="11">
        <f>F52-I52-J52</f>
        <v>15459</v>
      </c>
    </row>
    <row r="53" spans="1:11" s="6" customFormat="1" ht="22.5" x14ac:dyDescent="0.25">
      <c r="A53" s="10" t="s">
        <v>228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229</v>
      </c>
      <c r="B54" s="10" t="s">
        <v>152</v>
      </c>
      <c r="C54" s="10" t="s">
        <v>153</v>
      </c>
      <c r="D54" s="11">
        <f>D55</f>
        <v>320000</v>
      </c>
      <c r="E54" s="11">
        <f>E55</f>
        <v>240000</v>
      </c>
      <c r="F54" s="11">
        <f>G54+H54</f>
        <v>1934346</v>
      </c>
      <c r="G54" s="11">
        <f>G55</f>
        <v>1560185</v>
      </c>
      <c r="H54" s="11">
        <f>H55</f>
        <v>374161</v>
      </c>
      <c r="I54" s="11">
        <f>I55</f>
        <v>211368</v>
      </c>
      <c r="J54" s="11">
        <f>J55</f>
        <v>0</v>
      </c>
      <c r="K54" s="11">
        <f>F54-I54-J54</f>
        <v>1722978</v>
      </c>
    </row>
    <row r="55" spans="1:11" s="6" customFormat="1" ht="22.5" x14ac:dyDescent="0.25">
      <c r="A55" s="10" t="s">
        <v>230</v>
      </c>
      <c r="B55" s="10" t="s">
        <v>155</v>
      </c>
      <c r="C55" s="10" t="s">
        <v>156</v>
      </c>
      <c r="D55" s="11">
        <f>D56</f>
        <v>320000</v>
      </c>
      <c r="E55" s="11">
        <f>E56</f>
        <v>240000</v>
      </c>
      <c r="F55" s="11">
        <f>G55+H55</f>
        <v>1934346</v>
      </c>
      <c r="G55" s="11">
        <f>G56</f>
        <v>1560185</v>
      </c>
      <c r="H55" s="11">
        <f>H56</f>
        <v>374161</v>
      </c>
      <c r="I55" s="11">
        <f>I56</f>
        <v>211368</v>
      </c>
      <c r="J55" s="11">
        <f>J56</f>
        <v>0</v>
      </c>
      <c r="K55" s="11">
        <f>F55-I55-J55</f>
        <v>1722978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320000</v>
      </c>
      <c r="E56" s="11">
        <v>240000</v>
      </c>
      <c r="F56" s="11">
        <f>G56+H56</f>
        <v>1934346</v>
      </c>
      <c r="G56" s="11">
        <v>1560185</v>
      </c>
      <c r="H56" s="11">
        <v>374161</v>
      </c>
      <c r="I56" s="11">
        <v>211368</v>
      </c>
      <c r="J56" s="11">
        <v>0</v>
      </c>
      <c r="K56" s="11">
        <f>F56-I56-J56</f>
        <v>1722978</v>
      </c>
    </row>
    <row r="57" spans="1:11" s="6" customFormat="1" ht="33" x14ac:dyDescent="0.25">
      <c r="A57" s="10" t="s">
        <v>231</v>
      </c>
      <c r="B57" s="10" t="s">
        <v>161</v>
      </c>
      <c r="C57" s="10" t="s">
        <v>162</v>
      </c>
      <c r="D57" s="11">
        <f>+D58+D59</f>
        <v>402000</v>
      </c>
      <c r="E57" s="11">
        <f>+E58+E59</f>
        <v>270000</v>
      </c>
      <c r="F57" s="11">
        <f>G57+H57</f>
        <v>403969</v>
      </c>
      <c r="G57" s="11">
        <f>+G58+G59</f>
        <v>3969</v>
      </c>
      <c r="H57" s="11">
        <f>+H58+H59</f>
        <v>400000</v>
      </c>
      <c r="I57" s="11">
        <f>+I58+I59</f>
        <v>201376</v>
      </c>
      <c r="J57" s="11">
        <f>+J58+J59</f>
        <v>0</v>
      </c>
      <c r="K57" s="11">
        <f>F57-I57-J57</f>
        <v>202593</v>
      </c>
    </row>
    <row r="58" spans="1:11" s="6" customFormat="1" x14ac:dyDescent="0.25">
      <c r="A58" s="10" t="s">
        <v>232</v>
      </c>
      <c r="B58" s="10" t="s">
        <v>164</v>
      </c>
      <c r="C58" s="10" t="s">
        <v>165</v>
      </c>
      <c r="D58" s="11">
        <v>262000</v>
      </c>
      <c r="E58" s="11">
        <v>190000</v>
      </c>
      <c r="F58" s="11">
        <f>G58+H58</f>
        <v>303969</v>
      </c>
      <c r="G58" s="11">
        <v>3969</v>
      </c>
      <c r="H58" s="11">
        <v>300000</v>
      </c>
      <c r="I58" s="11">
        <v>145591</v>
      </c>
      <c r="J58" s="11">
        <v>0</v>
      </c>
      <c r="K58" s="11">
        <f>F58-I58-J58</f>
        <v>158378</v>
      </c>
    </row>
    <row r="59" spans="1:11" s="6" customFormat="1" x14ac:dyDescent="0.25">
      <c r="A59" s="10" t="s">
        <v>233</v>
      </c>
      <c r="B59" s="10" t="s">
        <v>167</v>
      </c>
      <c r="C59" s="10" t="s">
        <v>168</v>
      </c>
      <c r="D59" s="11">
        <v>140000</v>
      </c>
      <c r="E59" s="11">
        <v>80000</v>
      </c>
      <c r="F59" s="11">
        <f>G59+H59</f>
        <v>100000</v>
      </c>
      <c r="G59" s="11">
        <v>0</v>
      </c>
      <c r="H59" s="11">
        <v>100000</v>
      </c>
      <c r="I59" s="11">
        <v>55785</v>
      </c>
      <c r="J59" s="11">
        <v>0</v>
      </c>
      <c r="K59" s="11">
        <f>F59-I59-J59</f>
        <v>44215</v>
      </c>
    </row>
    <row r="60" spans="1:11" s="6" customFormat="1" ht="22.5" x14ac:dyDescent="0.25">
      <c r="A60" s="10" t="s">
        <v>234</v>
      </c>
      <c r="B60" s="10" t="s">
        <v>235</v>
      </c>
      <c r="C60" s="10" t="s">
        <v>236</v>
      </c>
      <c r="D60" s="11">
        <f>+D61</f>
        <v>-3104000</v>
      </c>
      <c r="E60" s="11">
        <f>+E61</f>
        <v>-1622000</v>
      </c>
      <c r="F60" s="11">
        <f>G60+H60</f>
        <v>-596830</v>
      </c>
      <c r="G60" s="11">
        <f>+G61</f>
        <v>0</v>
      </c>
      <c r="H60" s="11">
        <f>+H61</f>
        <v>-596830</v>
      </c>
      <c r="I60" s="11">
        <f>+I61</f>
        <v>-596830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237</v>
      </c>
      <c r="B61" s="10" t="s">
        <v>170</v>
      </c>
      <c r="C61" s="10" t="s">
        <v>171</v>
      </c>
      <c r="D61" s="11">
        <v>-3104000</v>
      </c>
      <c r="E61" s="11">
        <v>-1622000</v>
      </c>
      <c r="F61" s="11">
        <f>G61+H61</f>
        <v>-596830</v>
      </c>
      <c r="G61" s="11">
        <v>0</v>
      </c>
      <c r="H61" s="11">
        <v>-596830</v>
      </c>
      <c r="I61" s="11">
        <v>-596830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238</v>
      </c>
      <c r="B62" s="10" t="s">
        <v>185</v>
      </c>
      <c r="C62" s="10" t="s">
        <v>186</v>
      </c>
      <c r="D62" s="11">
        <f>D63</f>
        <v>245000</v>
      </c>
      <c r="E62" s="11">
        <f>E63</f>
        <v>145000</v>
      </c>
      <c r="F62" s="11">
        <f>G62+H62</f>
        <v>109769</v>
      </c>
      <c r="G62" s="11">
        <f>G63</f>
        <v>0</v>
      </c>
      <c r="H62" s="11">
        <f>H63</f>
        <v>109769</v>
      </c>
      <c r="I62" s="11">
        <f>I63</f>
        <v>109769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239</v>
      </c>
      <c r="B63" s="10" t="s">
        <v>188</v>
      </c>
      <c r="C63" s="10" t="s">
        <v>189</v>
      </c>
      <c r="D63" s="11">
        <f>D64</f>
        <v>245000</v>
      </c>
      <c r="E63" s="11">
        <f>E64</f>
        <v>145000</v>
      </c>
      <c r="F63" s="11">
        <f>G63+H63</f>
        <v>109769</v>
      </c>
      <c r="G63" s="11">
        <f>G64</f>
        <v>0</v>
      </c>
      <c r="H63" s="11">
        <f>H64</f>
        <v>109769</v>
      </c>
      <c r="I63" s="11">
        <f>I64</f>
        <v>109769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240</v>
      </c>
      <c r="B64" s="10" t="s">
        <v>191</v>
      </c>
      <c r="C64" s="10" t="s">
        <v>192</v>
      </c>
      <c r="D64" s="11">
        <f>+D65+D66</f>
        <v>245000</v>
      </c>
      <c r="E64" s="11">
        <f>+E65+E66</f>
        <v>145000</v>
      </c>
      <c r="F64" s="11">
        <f>G64+H64</f>
        <v>109769</v>
      </c>
      <c r="G64" s="11">
        <f>+G65+G66</f>
        <v>0</v>
      </c>
      <c r="H64" s="11">
        <f>+H65+H66</f>
        <v>109769</v>
      </c>
      <c r="I64" s="11">
        <f>+I65+I66</f>
        <v>109769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175</v>
      </c>
      <c r="B65" s="10" t="s">
        <v>197</v>
      </c>
      <c r="C65" s="10" t="s">
        <v>198</v>
      </c>
      <c r="D65" s="11">
        <v>160000</v>
      </c>
      <c r="E65" s="11">
        <v>100000</v>
      </c>
      <c r="F65" s="11">
        <f>G65+H65</f>
        <v>69448</v>
      </c>
      <c r="G65" s="11">
        <v>0</v>
      </c>
      <c r="H65" s="11">
        <v>69448</v>
      </c>
      <c r="I65" s="11">
        <v>69448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241</v>
      </c>
      <c r="B66" s="10" t="s">
        <v>200</v>
      </c>
      <c r="C66" s="10" t="s">
        <v>201</v>
      </c>
      <c r="D66" s="11">
        <v>85000</v>
      </c>
      <c r="E66" s="11">
        <v>45000</v>
      </c>
      <c r="F66" s="11">
        <f>G66+H66</f>
        <v>40321</v>
      </c>
      <c r="G66" s="11">
        <v>0</v>
      </c>
      <c r="H66" s="11">
        <v>40321</v>
      </c>
      <c r="I66" s="11">
        <v>40321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208</v>
      </c>
      <c r="B68" s="13"/>
      <c r="C68" s="13"/>
      <c r="D68" s="13"/>
      <c r="E68" s="13" t="s">
        <v>210</v>
      </c>
      <c r="F68" s="13"/>
      <c r="G68" s="13"/>
      <c r="H68" s="13"/>
      <c r="I68" s="13" t="s">
        <v>212</v>
      </c>
      <c r="J68" s="13"/>
      <c r="K68" s="13"/>
      <c r="L68" s="13"/>
    </row>
    <row r="69" spans="1:12" x14ac:dyDescent="0.25">
      <c r="A69" s="3" t="s">
        <v>209</v>
      </c>
      <c r="B69" s="3"/>
      <c r="C69" s="3"/>
      <c r="D69" s="3"/>
      <c r="E69" s="3" t="s">
        <v>211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1B00-219A-47DF-8D4D-F781BFEC31E9}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243</v>
      </c>
      <c r="C11" s="10" t="s">
        <v>21</v>
      </c>
      <c r="D11" s="11">
        <f>D12+D17+D20</f>
        <v>4742500</v>
      </c>
      <c r="E11" s="11">
        <f>E12+E17+E20</f>
        <v>3140500</v>
      </c>
      <c r="F11" s="11">
        <f>G11+H11</f>
        <v>868755</v>
      </c>
      <c r="G11" s="11">
        <f>G12+G17+G20</f>
        <v>0</v>
      </c>
      <c r="H11" s="11">
        <f>H12+H17+H20</f>
        <v>868755</v>
      </c>
      <c r="I11" s="11">
        <f>I12+I17+I20</f>
        <v>868755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3104000</v>
      </c>
      <c r="E12" s="11">
        <f>+E13</f>
        <v>1622000</v>
      </c>
      <c r="F12" s="11">
        <f>G12+H12</f>
        <v>596830</v>
      </c>
      <c r="G12" s="11">
        <f>+G13</f>
        <v>0</v>
      </c>
      <c r="H12" s="11">
        <f>+H13</f>
        <v>596830</v>
      </c>
      <c r="I12" s="11">
        <f>+I13</f>
        <v>596830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244</v>
      </c>
      <c r="B13" s="10" t="s">
        <v>125</v>
      </c>
      <c r="C13" s="10" t="s">
        <v>126</v>
      </c>
      <c r="D13" s="11">
        <f>+D14</f>
        <v>3104000</v>
      </c>
      <c r="E13" s="11">
        <f>+E14</f>
        <v>1622000</v>
      </c>
      <c r="F13" s="11">
        <f>G13+H13</f>
        <v>596830</v>
      </c>
      <c r="G13" s="11">
        <f>+G14</f>
        <v>0</v>
      </c>
      <c r="H13" s="11">
        <f>+H14</f>
        <v>596830</v>
      </c>
      <c r="I13" s="11">
        <f>+I14</f>
        <v>596830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215</v>
      </c>
      <c r="B14" s="10" t="s">
        <v>140</v>
      </c>
      <c r="C14" s="10" t="s">
        <v>141</v>
      </c>
      <c r="D14" s="11">
        <f>+D15</f>
        <v>3104000</v>
      </c>
      <c r="E14" s="11">
        <f>+E15</f>
        <v>1622000</v>
      </c>
      <c r="F14" s="11">
        <f>G14+H14</f>
        <v>596830</v>
      </c>
      <c r="G14" s="11">
        <f>+G15</f>
        <v>0</v>
      </c>
      <c r="H14" s="11">
        <f>+H15</f>
        <v>596830</v>
      </c>
      <c r="I14" s="11">
        <f>+I15</f>
        <v>596830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245</v>
      </c>
      <c r="B15" s="10" t="s">
        <v>235</v>
      </c>
      <c r="C15" s="10" t="s">
        <v>236</v>
      </c>
      <c r="D15" s="11">
        <f>+D16</f>
        <v>3104000</v>
      </c>
      <c r="E15" s="11">
        <f>+E16</f>
        <v>1622000</v>
      </c>
      <c r="F15" s="11">
        <f>G15+H15</f>
        <v>596830</v>
      </c>
      <c r="G15" s="11">
        <f>+G16</f>
        <v>0</v>
      </c>
      <c r="H15" s="11">
        <f>+H16</f>
        <v>596830</v>
      </c>
      <c r="I15" s="11">
        <f>+I16</f>
        <v>596830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246</v>
      </c>
      <c r="B16" s="10" t="s">
        <v>173</v>
      </c>
      <c r="C16" s="10" t="s">
        <v>174</v>
      </c>
      <c r="D16" s="11">
        <v>3104000</v>
      </c>
      <c r="E16" s="11">
        <v>1622000</v>
      </c>
      <c r="F16" s="11">
        <f>G16+H16</f>
        <v>596830</v>
      </c>
      <c r="G16" s="11">
        <v>0</v>
      </c>
      <c r="H16" s="11">
        <v>596830</v>
      </c>
      <c r="I16" s="11">
        <v>596830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176</v>
      </c>
      <c r="C17" s="10" t="s">
        <v>177</v>
      </c>
      <c r="D17" s="11">
        <f>D18</f>
        <v>182500</v>
      </c>
      <c r="E17" s="11">
        <f>E18</f>
        <v>182500</v>
      </c>
      <c r="F17" s="11">
        <f>G17+H17</f>
        <v>182412</v>
      </c>
      <c r="G17" s="11">
        <f>G18</f>
        <v>0</v>
      </c>
      <c r="H17" s="11">
        <f>H18</f>
        <v>182412</v>
      </c>
      <c r="I17" s="11">
        <f>I18</f>
        <v>182412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179</v>
      </c>
      <c r="C18" s="10" t="s">
        <v>180</v>
      </c>
      <c r="D18" s="11">
        <f>+D19</f>
        <v>182500</v>
      </c>
      <c r="E18" s="11">
        <f>+E19</f>
        <v>182500</v>
      </c>
      <c r="F18" s="11">
        <f>G18+H18</f>
        <v>182412</v>
      </c>
      <c r="G18" s="11">
        <f>+G19</f>
        <v>0</v>
      </c>
      <c r="H18" s="11">
        <f>+H19</f>
        <v>182412</v>
      </c>
      <c r="I18" s="11">
        <f>+I19</f>
        <v>182412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182</v>
      </c>
      <c r="C19" s="10" t="s">
        <v>183</v>
      </c>
      <c r="D19" s="11">
        <v>182500</v>
      </c>
      <c r="E19" s="11">
        <v>182500</v>
      </c>
      <c r="F19" s="11">
        <f>G19+H19</f>
        <v>182412</v>
      </c>
      <c r="G19" s="11">
        <v>0</v>
      </c>
      <c r="H19" s="11">
        <v>182412</v>
      </c>
      <c r="I19" s="11">
        <v>182412</v>
      </c>
      <c r="J19" s="11">
        <v>0</v>
      </c>
      <c r="K19" s="11">
        <f>F19-I19-J19</f>
        <v>0</v>
      </c>
    </row>
    <row r="20" spans="1:12" s="6" customFormat="1" x14ac:dyDescent="0.25">
      <c r="A20" s="10" t="s">
        <v>91</v>
      </c>
      <c r="B20" s="10" t="s">
        <v>185</v>
      </c>
      <c r="C20" s="10" t="s">
        <v>186</v>
      </c>
      <c r="D20" s="11">
        <f>D21</f>
        <v>1456000</v>
      </c>
      <c r="E20" s="11">
        <f>E21</f>
        <v>1336000</v>
      </c>
      <c r="F20" s="11">
        <f>G20+H20</f>
        <v>89513</v>
      </c>
      <c r="G20" s="11">
        <f>G21</f>
        <v>0</v>
      </c>
      <c r="H20" s="11">
        <f>H21</f>
        <v>89513</v>
      </c>
      <c r="I20" s="11">
        <f>I21</f>
        <v>89513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220</v>
      </c>
      <c r="B21" s="10" t="s">
        <v>188</v>
      </c>
      <c r="C21" s="10" t="s">
        <v>189</v>
      </c>
      <c r="D21" s="11">
        <f>D22</f>
        <v>1456000</v>
      </c>
      <c r="E21" s="11">
        <f>E22</f>
        <v>1336000</v>
      </c>
      <c r="F21" s="11">
        <f>G21+H21</f>
        <v>89513</v>
      </c>
      <c r="G21" s="11">
        <f>G22</f>
        <v>0</v>
      </c>
      <c r="H21" s="11">
        <f>H22</f>
        <v>89513</v>
      </c>
      <c r="I21" s="11">
        <f>I22</f>
        <v>89513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191</v>
      </c>
      <c r="C22" s="10" t="s">
        <v>192</v>
      </c>
      <c r="D22" s="11">
        <f>+D23+D24+D25</f>
        <v>1456000</v>
      </c>
      <c r="E22" s="11">
        <f>+E23+E24+E25</f>
        <v>1336000</v>
      </c>
      <c r="F22" s="11">
        <f>G22+H22</f>
        <v>89513</v>
      </c>
      <c r="G22" s="11">
        <f>+G23+G24+G25</f>
        <v>0</v>
      </c>
      <c r="H22" s="11">
        <f>+H23+H24+H25</f>
        <v>89513</v>
      </c>
      <c r="I22" s="11">
        <f>+I23+I24+I25</f>
        <v>89513</v>
      </c>
      <c r="J22" s="11">
        <f>+J23+J24+J25</f>
        <v>0</v>
      </c>
      <c r="K22" s="11">
        <f>F22-I22-J22</f>
        <v>0</v>
      </c>
    </row>
    <row r="23" spans="1:12" s="6" customFormat="1" ht="33" x14ac:dyDescent="0.25">
      <c r="A23" s="10" t="s">
        <v>115</v>
      </c>
      <c r="B23" s="10" t="s">
        <v>194</v>
      </c>
      <c r="C23" s="10" t="s">
        <v>195</v>
      </c>
      <c r="D23" s="11">
        <v>120000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247</v>
      </c>
      <c r="B24" s="10" t="s">
        <v>203</v>
      </c>
      <c r="C24" s="10" t="s">
        <v>204</v>
      </c>
      <c r="D24" s="11">
        <v>72000</v>
      </c>
      <c r="E24" s="11">
        <v>72000</v>
      </c>
      <c r="F24" s="11">
        <f>G24+H24</f>
        <v>71468</v>
      </c>
      <c r="G24" s="11">
        <v>0</v>
      </c>
      <c r="H24" s="11">
        <v>71468</v>
      </c>
      <c r="I24" s="11">
        <v>71468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157</v>
      </c>
      <c r="B25" s="10" t="s">
        <v>206</v>
      </c>
      <c r="C25" s="10" t="s">
        <v>207</v>
      </c>
      <c r="D25" s="11">
        <v>1264000</v>
      </c>
      <c r="E25" s="11">
        <v>1264000</v>
      </c>
      <c r="F25" s="11">
        <f>G25+H25</f>
        <v>18045</v>
      </c>
      <c r="G25" s="11">
        <v>0</v>
      </c>
      <c r="H25" s="11">
        <v>18045</v>
      </c>
      <c r="I25" s="11">
        <v>18045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208</v>
      </c>
      <c r="B27" s="13"/>
      <c r="C27" s="13"/>
      <c r="D27" s="13"/>
      <c r="E27" s="13" t="s">
        <v>210</v>
      </c>
      <c r="F27" s="13"/>
      <c r="G27" s="13"/>
      <c r="H27" s="13"/>
      <c r="I27" s="13" t="s">
        <v>212</v>
      </c>
      <c r="J27" s="13"/>
      <c r="K27" s="13"/>
      <c r="L27" s="13"/>
    </row>
    <row r="28" spans="1:12" x14ac:dyDescent="0.25">
      <c r="A28" s="3" t="s">
        <v>209</v>
      </c>
      <c r="B28" s="3"/>
      <c r="C28" s="3"/>
      <c r="D28" s="3"/>
      <c r="E28" s="3" t="s">
        <v>211</v>
      </c>
      <c r="F28" s="3"/>
      <c r="G28" s="3"/>
      <c r="H28" s="3"/>
      <c r="I28" s="3"/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2026-02-04T14:28:27Z</dcterms:created>
  <dcterms:modified xsi:type="dcterms:W3CDTF">2026-02-04T14:28:40Z</dcterms:modified>
</cp:coreProperties>
</file>