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2 2025\"/>
    </mc:Choice>
  </mc:AlternateContent>
  <xr:revisionPtr revIDLastSave="0" documentId="8_{8433B6D0-FF19-4A94-9C40-452B8EC23D45}" xr6:coauthVersionLast="47" xr6:coauthVersionMax="47" xr10:uidLastSave="{00000000-0000-0000-0000-000000000000}"/>
  <bookViews>
    <workbookView xWindow="-120" yWindow="-120" windowWidth="29040" windowHeight="15720" xr2:uid="{26A9F88F-92C3-4F28-908C-826FB1571C2E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G14" i="1"/>
  <c r="G13" i="1" s="1"/>
  <c r="I14" i="1"/>
  <c r="L14" i="1"/>
  <c r="L13" i="1" s="1"/>
  <c r="D15" i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J15" i="1"/>
  <c r="J14" i="1" s="1"/>
  <c r="J13" i="1" s="1"/>
  <c r="K15" i="1"/>
  <c r="L15" i="1"/>
  <c r="K16" i="1"/>
  <c r="D17" i="1"/>
  <c r="E17" i="1"/>
  <c r="F17" i="1"/>
  <c r="G17" i="1"/>
  <c r="H17" i="1"/>
  <c r="I17" i="1"/>
  <c r="K17" i="1" s="1"/>
  <c r="J17" i="1"/>
  <c r="L17" i="1"/>
  <c r="K18" i="1"/>
  <c r="K19" i="1"/>
  <c r="F20" i="1"/>
  <c r="I20" i="1"/>
  <c r="K20" i="1" s="1"/>
  <c r="D21" i="1"/>
  <c r="D20" i="1" s="1"/>
  <c r="E21" i="1"/>
  <c r="E20" i="1" s="1"/>
  <c r="F21" i="1"/>
  <c r="G21" i="1"/>
  <c r="G20" i="1" s="1"/>
  <c r="H21" i="1"/>
  <c r="H20" i="1" s="1"/>
  <c r="I21" i="1"/>
  <c r="K21" i="1" s="1"/>
  <c r="J21" i="1"/>
  <c r="J20" i="1" s="1"/>
  <c r="L21" i="1"/>
  <c r="L20" i="1" s="1"/>
  <c r="K22" i="1"/>
  <c r="E24" i="1"/>
  <c r="G24" i="1"/>
  <c r="J24" i="1"/>
  <c r="D25" i="1"/>
  <c r="D24" i="1" s="1"/>
  <c r="E25" i="1"/>
  <c r="F25" i="1"/>
  <c r="F24" i="1" s="1"/>
  <c r="G25" i="1"/>
  <c r="H25" i="1"/>
  <c r="H24" i="1" s="1"/>
  <c r="H23" i="1" s="1"/>
  <c r="I25" i="1"/>
  <c r="I24" i="1" s="1"/>
  <c r="J25" i="1"/>
  <c r="L25" i="1"/>
  <c r="L24" i="1" s="1"/>
  <c r="L23" i="1" s="1"/>
  <c r="K26" i="1"/>
  <c r="K27" i="1"/>
  <c r="D28" i="1"/>
  <c r="E28" i="1"/>
  <c r="F28" i="1"/>
  <c r="G28" i="1"/>
  <c r="H28" i="1"/>
  <c r="I28" i="1"/>
  <c r="K28" i="1" s="1"/>
  <c r="J28" i="1"/>
  <c r="L28" i="1"/>
  <c r="K29" i="1"/>
  <c r="K30" i="1"/>
  <c r="F31" i="1"/>
  <c r="H31" i="1"/>
  <c r="D32" i="1"/>
  <c r="D31" i="1" s="1"/>
  <c r="E32" i="1"/>
  <c r="E31" i="1" s="1"/>
  <c r="F32" i="1"/>
  <c r="G32" i="1"/>
  <c r="G31" i="1" s="1"/>
  <c r="H32" i="1"/>
  <c r="I32" i="1"/>
  <c r="I31" i="1" s="1"/>
  <c r="K31" i="1" s="1"/>
  <c r="J32" i="1"/>
  <c r="J31" i="1" s="1"/>
  <c r="L32" i="1"/>
  <c r="L31" i="1" s="1"/>
  <c r="K33" i="1"/>
  <c r="E34" i="1"/>
  <c r="H34" i="1"/>
  <c r="D35" i="1"/>
  <c r="D34" i="1" s="1"/>
  <c r="E35" i="1"/>
  <c r="F35" i="1"/>
  <c r="F34" i="1" s="1"/>
  <c r="G35" i="1"/>
  <c r="G34" i="1" s="1"/>
  <c r="H35" i="1"/>
  <c r="I35" i="1"/>
  <c r="I34" i="1" s="1"/>
  <c r="J35" i="1"/>
  <c r="J34" i="1" s="1"/>
  <c r="L35" i="1"/>
  <c r="L34" i="1" s="1"/>
  <c r="K36" i="1"/>
  <c r="K37" i="1"/>
  <c r="K38" i="1"/>
  <c r="D39" i="1"/>
  <c r="E39" i="1"/>
  <c r="F39" i="1"/>
  <c r="G39" i="1"/>
  <c r="H39" i="1"/>
  <c r="I39" i="1"/>
  <c r="J39" i="1"/>
  <c r="K39" i="1"/>
  <c r="L39" i="1"/>
  <c r="K40" i="1"/>
  <c r="K41" i="1"/>
  <c r="E42" i="1"/>
  <c r="H42" i="1"/>
  <c r="D43" i="1"/>
  <c r="D42" i="1" s="1"/>
  <c r="E43" i="1"/>
  <c r="F43" i="1"/>
  <c r="F42" i="1" s="1"/>
  <c r="G43" i="1"/>
  <c r="G42" i="1" s="1"/>
  <c r="H43" i="1"/>
  <c r="I43" i="1"/>
  <c r="I42" i="1" s="1"/>
  <c r="J43" i="1"/>
  <c r="J42" i="1" s="1"/>
  <c r="L43" i="1"/>
  <c r="L42" i="1" s="1"/>
  <c r="K44" i="1"/>
  <c r="K45" i="1"/>
  <c r="K46" i="1"/>
  <c r="D47" i="1"/>
  <c r="E47" i="1"/>
  <c r="F47" i="1"/>
  <c r="G47" i="1"/>
  <c r="H47" i="1"/>
  <c r="I47" i="1"/>
  <c r="J47" i="1"/>
  <c r="K47" i="1"/>
  <c r="L47" i="1"/>
  <c r="K48" i="1"/>
  <c r="D49" i="1"/>
  <c r="E49" i="1"/>
  <c r="F49" i="1"/>
  <c r="G49" i="1"/>
  <c r="H49" i="1"/>
  <c r="I49" i="1"/>
  <c r="K49" i="1" s="1"/>
  <c r="J49" i="1"/>
  <c r="L49" i="1"/>
  <c r="K50" i="1"/>
  <c r="F52" i="1"/>
  <c r="F51" i="1" s="1"/>
  <c r="I52" i="1"/>
  <c r="I51" i="1" s="1"/>
  <c r="D53" i="1"/>
  <c r="D52" i="1" s="1"/>
  <c r="D51" i="1" s="1"/>
  <c r="E53" i="1"/>
  <c r="E52" i="1" s="1"/>
  <c r="E51" i="1" s="1"/>
  <c r="F53" i="1"/>
  <c r="G53" i="1"/>
  <c r="G52" i="1" s="1"/>
  <c r="H53" i="1"/>
  <c r="H52" i="1" s="1"/>
  <c r="I53" i="1"/>
  <c r="K53" i="1" s="1"/>
  <c r="J53" i="1"/>
  <c r="J52" i="1" s="1"/>
  <c r="J51" i="1" s="1"/>
  <c r="L53" i="1"/>
  <c r="L52" i="1" s="1"/>
  <c r="L51" i="1" s="1"/>
  <c r="K54" i="1"/>
  <c r="K55" i="1"/>
  <c r="K56" i="1"/>
  <c r="D57" i="1"/>
  <c r="F57" i="1"/>
  <c r="I57" i="1"/>
  <c r="L57" i="1"/>
  <c r="D58" i="1"/>
  <c r="E58" i="1"/>
  <c r="E57" i="1" s="1"/>
  <c r="F58" i="1"/>
  <c r="G58" i="1"/>
  <c r="G57" i="1" s="1"/>
  <c r="H58" i="1"/>
  <c r="H57" i="1" s="1"/>
  <c r="I58" i="1"/>
  <c r="J58" i="1"/>
  <c r="J57" i="1" s="1"/>
  <c r="K58" i="1"/>
  <c r="L58" i="1"/>
  <c r="K59" i="1"/>
  <c r="K60" i="1"/>
  <c r="K61" i="1"/>
  <c r="F63" i="1"/>
  <c r="F62" i="1" s="1"/>
  <c r="H63" i="1"/>
  <c r="H62" i="1" s="1"/>
  <c r="D64" i="1"/>
  <c r="D63" i="1" s="1"/>
  <c r="D62" i="1" s="1"/>
  <c r="E64" i="1"/>
  <c r="E63" i="1" s="1"/>
  <c r="E62" i="1" s="1"/>
  <c r="F64" i="1"/>
  <c r="G64" i="1"/>
  <c r="G63" i="1" s="1"/>
  <c r="G62" i="1" s="1"/>
  <c r="H64" i="1"/>
  <c r="I64" i="1"/>
  <c r="I63" i="1" s="1"/>
  <c r="J64" i="1"/>
  <c r="J63" i="1" s="1"/>
  <c r="J62" i="1" s="1"/>
  <c r="L64" i="1"/>
  <c r="L63" i="1" s="1"/>
  <c r="L62" i="1" s="1"/>
  <c r="K65" i="1"/>
  <c r="K66" i="1"/>
  <c r="K67" i="1"/>
  <c r="K68" i="1"/>
  <c r="K69" i="1"/>
  <c r="K51" i="1" l="1"/>
  <c r="D23" i="1"/>
  <c r="D12" i="1" s="1"/>
  <c r="K57" i="1"/>
  <c r="K42" i="1"/>
  <c r="K34" i="1"/>
  <c r="G23" i="1"/>
  <c r="G12" i="1" s="1"/>
  <c r="I62" i="1"/>
  <c r="K62" i="1" s="1"/>
  <c r="K63" i="1"/>
  <c r="F23" i="1"/>
  <c r="F12" i="1" s="1"/>
  <c r="J23" i="1"/>
  <c r="H51" i="1"/>
  <c r="H12" i="1" s="1"/>
  <c r="I23" i="1"/>
  <c r="K23" i="1" s="1"/>
  <c r="K24" i="1"/>
  <c r="E23" i="1"/>
  <c r="E12" i="1" s="1"/>
  <c r="L12" i="1"/>
  <c r="G51" i="1"/>
  <c r="J12" i="1"/>
  <c r="K14" i="1"/>
  <c r="K52" i="1"/>
  <c r="K43" i="1"/>
  <c r="K35" i="1"/>
  <c r="I13" i="1"/>
  <c r="K25" i="1"/>
  <c r="K64" i="1"/>
  <c r="K32" i="1"/>
  <c r="K13" i="1" l="1"/>
  <c r="I12" i="1"/>
  <c r="K12" i="1" s="1"/>
</calcChain>
</file>

<file path=xl/sharedStrings.xml><?xml version="1.0" encoding="utf-8"?>
<sst xmlns="http://schemas.openxmlformats.org/spreadsheetml/2006/main" count="199" uniqueCount="197">
  <si>
    <t>CENTRALIZAT</t>
  </si>
  <si>
    <t xml:space="preserve"> Anexa 13</t>
  </si>
  <si>
    <t>Cont de executie - Cheltuieli - Bugetul local</t>
  </si>
  <si>
    <t>Trimestrul: 2, Anul: 2025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</si>
  <si>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</si>
  <si>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</si>
  <si>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</si>
  <si>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</si>
  <si>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</si>
  <si>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</si>
  <si>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</si>
  <si>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</si>
  <si>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</si>
  <si>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</si>
  <si>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</si>
  <si>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</si>
  <si>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</si>
  <si>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</si>
  <si>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</si>
  <si>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</si>
  <si>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</si>
  <si>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</si>
  <si>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</si>
  <si>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</si>
  <si>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</si>
  <si>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</si>
  <si>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</si>
  <si>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</si>
  <si>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</si>
  <si>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</si>
  <si>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</si>
  <si>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</si>
  <si>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</si>
  <si>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</si>
  <si>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</si>
  <si>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</si>
  <si>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</si>
  <si>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</si>
  <si>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</si>
  <si>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</si>
  <si>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</si>
  <si>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</si>
  <si>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</si>
  <si>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</si>
  <si>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</si>
  <si>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</si>
  <si>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</si>
  <si>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</si>
  <si>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</si>
  <si>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</si>
  <si>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</si>
  <si>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</si>
  <si>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</si>
  <si>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</si>
  <si>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</si>
  <si>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</si>
  <si>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</si>
  <si>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</si>
  <si>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</si>
  <si>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</si>
  <si>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</si>
  <si>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</si>
  <si>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</si>
  <si>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</si>
  <si>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</si>
  <si>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</si>
  <si>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</si>
  <si>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</si>
  <si>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</si>
  <si>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</si>
  <si>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</si>
  <si>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</si>
  <si>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</si>
  <si>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</si>
  <si>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</si>
  <si>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</si>
  <si>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</si>
  <si>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</si>
  <si>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</si>
  <si>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</si>
  <si>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</si>
  <si>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</si>
  <si>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</si>
  <si>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</si>
  <si>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</si>
  <si>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</si>
  <si>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</si>
  <si>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</si>
  <si>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</si>
  <si>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</si>
  <si>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</si>
  <si>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</si>
  <si>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</si>
  <si>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</si>
  <si>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</si>
  <si>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</si>
  <si>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</si>
  <si>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</si>
  <si>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</si>
  <si>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66</t>
  </si>
  <si>
    <t>Servicii recreative si sportive (cod 67.02.05.01 la 67.02.05.03)</t>
  </si>
  <si>
    <t>67.02.05</t>
  </si>
  <si>
    <t>67</t>
  </si>
  <si>
    <t>Sport</t>
  </si>
  <si>
    <t>67.02.05.01</t>
  </si>
  <si>
    <t>71</t>
  </si>
  <si>
    <t>Alte servicii in domeniile culturii, recreerii si religiei</t>
  </si>
  <si>
    <t>67.02.50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</si>
  <si>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</si>
  <si>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</si>
  <si>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</si>
  <si>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</si>
  <si>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</si>
  <si>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</si>
  <si>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</si>
  <si>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</si>
  <si>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</si>
  <si>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76</t>
  </si>
  <si>
    <t>Asistenta sociala pentru familie si copii</t>
  </si>
  <si>
    <t>68.02.06</t>
  </si>
  <si>
    <t>77</t>
  </si>
  <si>
    <t>Ajutoare pentru locuinte</t>
  </si>
  <si>
    <t>68.02.10</t>
  </si>
  <si>
    <t>80</t>
  </si>
  <si>
    <t>Prevenirea excluderii sociale (cod 68.02.15.01+68.02.15.02)</t>
  </si>
  <si>
    <t>68.02.15</t>
  </si>
  <si>
    <t>81</t>
  </si>
  <si>
    <t>Ajutor social</t>
  </si>
  <si>
    <t>68.02.15.01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</si>
  <si>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</si>
  <si>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</si>
  <si>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</si>
  <si>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</si>
  <si>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</si>
  <si>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</si>
  <si>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</si>
  <si>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</si>
  <si>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</si>
  <si>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</si>
  <si>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</si>
  <si>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</si>
  <si>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</si>
  <si>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</si>
  <si>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</si>
  <si>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</si>
  <si>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</si>
  <si>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</si>
  <si>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</si>
  <si>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</si>
  <si>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</si>
  <si>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</si>
  <si>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</si>
  <si>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</si>
  <si>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</si>
  <si>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</si>
  <si>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</si>
  <si>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99</t>
  </si>
  <si>
    <t>Salubritate si gestiunea deseurilor (cod 74.02.05.01+74.02.05.02)</t>
  </si>
  <si>
    <t>74.02.05</t>
  </si>
  <si>
    <t>101</t>
  </si>
  <si>
    <t>Colectarea, tratarea si distrugerea deseurilor</t>
  </si>
  <si>
    <t>74.02.05.02</t>
  </si>
  <si>
    <t>102</t>
  </si>
  <si>
    <t>Canalizarea si tratarea apelor reziduale</t>
  </si>
  <si>
    <t>74.02.06</t>
  </si>
  <si>
    <t>103</t>
  </si>
  <si>
    <t>Alte servicii în domeniul protectiei mediului</t>
  </si>
  <si>
    <t>74.02.50</t>
  </si>
  <si>
    <t>104</t>
  </si>
  <si>
    <t>Partea a V-a ACTIUNI ECONOMICE   (cod 80.02+81.02+83.02+84.02+87.02)</t>
  </si>
  <si>
    <t>79.02</t>
  </si>
  <si>
    <t>121</t>
  </si>
  <si>
    <t>Transporturi   (cod 84.02.03+84.02.06+84.02.50)</t>
  </si>
  <si>
    <t>84.02</t>
  </si>
  <si>
    <t>122</t>
  </si>
  <si>
    <t>Transport rutier   (cod 84.02.03.01 la 84.02.03.03)</t>
  </si>
  <si>
    <t>84.02.03</t>
  </si>
  <si>
    <t>123</t>
  </si>
  <si>
    <t>Drumuri si poduri</t>
  </si>
  <si>
    <t>84.02.03.01</t>
  </si>
  <si>
    <t>137</t>
  </si>
  <si>
    <t>VII. REZERVE, EXCEDENT / DEFICIT</t>
  </si>
  <si>
    <t>96.02</t>
  </si>
  <si>
    <t>139</t>
  </si>
  <si>
    <t>EXCEDENT     98.02.96 + 98.02.97</t>
  </si>
  <si>
    <t>98.02</t>
  </si>
  <si>
    <t>140</t>
  </si>
  <si>
    <t xml:space="preserve">    Excedentul secţiunii de funcţionare</t>
  </si>
  <si>
    <t>98.02.96</t>
  </si>
  <si>
    <t>141</t>
  </si>
  <si>
    <t xml:space="preserve">    Excedentul secţiunii de dezvoltare</t>
  </si>
  <si>
    <t>98.02.97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</si>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</sst>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898-5502-4B4E-8483-2BE5D083B462}">
  <dimension ref="A1:T1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D13+D20+D23+D51+D62</f>
        <v>4742500</v>
      </c>
      <c r="E12" s="11">
        <f>E13+E20+E23+E51+E62</f>
        <v>3140500</v>
      </c>
      <c r="F12" s="11">
        <f>F13+F20+F23+F51+F62</f>
        <v>16533500</v>
      </c>
      <c r="G12" s="11">
        <f>G13+G20+G23+G51+G62</f>
        <v>10056500</v>
      </c>
      <c r="H12" s="11">
        <f>H13+H20+H23+H51+H62</f>
        <v>10005821</v>
      </c>
      <c r="I12" s="11">
        <f>I13+I20+I23+I51+I62</f>
        <v>10005821</v>
      </c>
      <c r="J12" s="11">
        <f>J13+J20+J23+J51+J62</f>
        <v>6567276</v>
      </c>
      <c r="K12" s="11">
        <f>I12-J12</f>
        <v>3438545</v>
      </c>
      <c r="L12" s="11">
        <f>L13+L20+L23+L51+L62</f>
        <v>5556013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2492000</v>
      </c>
      <c r="G13" s="11">
        <f>G14+G17</f>
        <v>1602000</v>
      </c>
      <c r="H13" s="11">
        <f>H14+H17</f>
        <v>1552000</v>
      </c>
      <c r="I13" s="11">
        <f>I14+I17</f>
        <v>1552000</v>
      </c>
      <c r="J13" s="11">
        <f>J14+J17</f>
        <v>1215828</v>
      </c>
      <c r="K13" s="11">
        <f>I13-J13</f>
        <v>336172</v>
      </c>
      <c r="L13" s="11">
        <f>L14+L17</f>
        <v>1278462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2332000</v>
      </c>
      <c r="G14" s="11">
        <f>G15</f>
        <v>1512000</v>
      </c>
      <c r="H14" s="11">
        <f>H15</f>
        <v>1512000</v>
      </c>
      <c r="I14" s="11">
        <f>I15</f>
        <v>1512000</v>
      </c>
      <c r="J14" s="11">
        <f>J15</f>
        <v>1200564</v>
      </c>
      <c r="K14" s="11">
        <f>I14-J14</f>
        <v>311436</v>
      </c>
      <c r="L14" s="11">
        <f>L15</f>
        <v>1253931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2332000</v>
      </c>
      <c r="G15" s="11">
        <f>G16</f>
        <v>1512000</v>
      </c>
      <c r="H15" s="11">
        <f>H16</f>
        <v>1512000</v>
      </c>
      <c r="I15" s="11">
        <f>I16</f>
        <v>1512000</v>
      </c>
      <c r="J15" s="11">
        <f>J16</f>
        <v>1200564</v>
      </c>
      <c r="K15" s="11">
        <f>I15-J15</f>
        <v>311436</v>
      </c>
      <c r="L15" s="11">
        <f>L16</f>
        <v>1253931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2332000</v>
      </c>
      <c r="G16" s="11">
        <v>1512000</v>
      </c>
      <c r="H16" s="11">
        <v>1512000</v>
      </c>
      <c r="I16" s="11">
        <v>1512000</v>
      </c>
      <c r="J16" s="11">
        <v>1200564</v>
      </c>
      <c r="K16" s="11">
        <f>I16-J16</f>
        <v>311436</v>
      </c>
      <c r="L16" s="11">
        <v>1253931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160000</v>
      </c>
      <c r="G17" s="11">
        <f>G18+G19</f>
        <v>90000</v>
      </c>
      <c r="H17" s="11">
        <f>H18+H19</f>
        <v>40000</v>
      </c>
      <c r="I17" s="11">
        <f>I18+I19</f>
        <v>40000</v>
      </c>
      <c r="J17" s="11">
        <f>J18+J19</f>
        <v>15264</v>
      </c>
      <c r="K17" s="11">
        <f>I17-J17</f>
        <v>24736</v>
      </c>
      <c r="L17" s="11">
        <f>L18+L19</f>
        <v>24531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100000</v>
      </c>
      <c r="G18" s="11">
        <v>50000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60000</v>
      </c>
      <c r="G19" s="11">
        <v>40000</v>
      </c>
      <c r="H19" s="11">
        <v>40000</v>
      </c>
      <c r="I19" s="11">
        <v>40000</v>
      </c>
      <c r="J19" s="11">
        <v>15264</v>
      </c>
      <c r="K19" s="11">
        <f>I19-J19</f>
        <v>24736</v>
      </c>
      <c r="L19" s="11">
        <v>24531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10000</v>
      </c>
      <c r="G20" s="11">
        <f>+G21</f>
        <v>6000</v>
      </c>
      <c r="H20" s="11">
        <f>+H21</f>
        <v>6000</v>
      </c>
      <c r="I20" s="11">
        <f>+I21</f>
        <v>6000</v>
      </c>
      <c r="J20" s="11">
        <f>+J21</f>
        <v>3825</v>
      </c>
      <c r="K20" s="11">
        <f>I20-J20</f>
        <v>2175</v>
      </c>
      <c r="L20" s="11">
        <f>+L21</f>
        <v>3825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10000</v>
      </c>
      <c r="G21" s="11">
        <f>+G22</f>
        <v>6000</v>
      </c>
      <c r="H21" s="11">
        <f>+H22</f>
        <v>6000</v>
      </c>
      <c r="I21" s="11">
        <f>+I22</f>
        <v>6000</v>
      </c>
      <c r="J21" s="11">
        <f>+J22</f>
        <v>3825</v>
      </c>
      <c r="K21" s="11">
        <f>I21-J21</f>
        <v>2175</v>
      </c>
      <c r="L21" s="11">
        <f>+L22</f>
        <v>3825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10000</v>
      </c>
      <c r="G22" s="11">
        <v>6000</v>
      </c>
      <c r="H22" s="11">
        <v>6000</v>
      </c>
      <c r="I22" s="11">
        <v>6000</v>
      </c>
      <c r="J22" s="11">
        <v>3825</v>
      </c>
      <c r="K22" s="11">
        <f>I22-J22</f>
        <v>2175</v>
      </c>
      <c r="L22" s="11">
        <v>3825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D24+D31+D34+D42</f>
        <v>225000</v>
      </c>
      <c r="E23" s="11">
        <f>E24+E31+E34+E42</f>
        <v>60000</v>
      </c>
      <c r="F23" s="11">
        <f>F24+F31+F34+F42</f>
        <v>7882000</v>
      </c>
      <c r="G23" s="11">
        <f>G24+G31+G34+G42</f>
        <v>4366000</v>
      </c>
      <c r="H23" s="11">
        <f>H24+H31+H34+H42</f>
        <v>4365321</v>
      </c>
      <c r="I23" s="11">
        <f>I24+I31+I34+I42</f>
        <v>4365321</v>
      </c>
      <c r="J23" s="11">
        <f>J24+J31+J34+J42</f>
        <v>3650308</v>
      </c>
      <c r="K23" s="11">
        <f>I23-J23</f>
        <v>715013</v>
      </c>
      <c r="L23" s="11">
        <f>L24+L31+L34+L42</f>
        <v>3547463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205000</v>
      </c>
      <c r="E24" s="11">
        <f>E25+E28+E30</f>
        <v>40000</v>
      </c>
      <c r="F24" s="11">
        <f>F25+F28+F30</f>
        <v>2494000</v>
      </c>
      <c r="G24" s="11">
        <f>G25+G28+G30</f>
        <v>1146000</v>
      </c>
      <c r="H24" s="11">
        <f>H25+H28+H30</f>
        <v>1145731</v>
      </c>
      <c r="I24" s="11">
        <f>I25+I28+I30</f>
        <v>1145731</v>
      </c>
      <c r="J24" s="11">
        <f>J25+J28+J30</f>
        <v>688349</v>
      </c>
      <c r="K24" s="11">
        <f>I24-J24</f>
        <v>457382</v>
      </c>
      <c r="L24" s="11">
        <f>L25+L28+L30</f>
        <v>715938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20000</v>
      </c>
      <c r="E25" s="11">
        <f>E26+E27</f>
        <v>10000</v>
      </c>
      <c r="F25" s="11">
        <f>F26+F27</f>
        <v>20000</v>
      </c>
      <c r="G25" s="11">
        <f>G26+G27</f>
        <v>10000</v>
      </c>
      <c r="H25" s="11">
        <f>H26+H27</f>
        <v>10000</v>
      </c>
      <c r="I25" s="11">
        <f>I26+I27</f>
        <v>10000</v>
      </c>
      <c r="J25" s="11">
        <f>J26+J27</f>
        <v>0</v>
      </c>
      <c r="K25" s="11">
        <f>I25-J25</f>
        <v>10000</v>
      </c>
      <c r="L25" s="11">
        <f>L26+L27</f>
        <v>68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20000</v>
      </c>
      <c r="E26" s="11">
        <v>10000</v>
      </c>
      <c r="F26" s="11">
        <v>20000</v>
      </c>
      <c r="G26" s="11">
        <v>10000</v>
      </c>
      <c r="H26" s="11">
        <v>10000</v>
      </c>
      <c r="I26" s="11">
        <v>10000</v>
      </c>
      <c r="J26" s="11">
        <v>0</v>
      </c>
      <c r="K26" s="11">
        <f>I26-J26</f>
        <v>10000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68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185000</v>
      </c>
      <c r="E28" s="11">
        <f>E29</f>
        <v>30000</v>
      </c>
      <c r="F28" s="11">
        <f>F29</f>
        <v>1072000</v>
      </c>
      <c r="G28" s="11">
        <f>G29</f>
        <v>303000</v>
      </c>
      <c r="H28" s="11">
        <f>H29</f>
        <v>302731</v>
      </c>
      <c r="I28" s="11">
        <f>I29</f>
        <v>302731</v>
      </c>
      <c r="J28" s="11">
        <f>J29</f>
        <v>267567</v>
      </c>
      <c r="K28" s="11">
        <f>I28-J28</f>
        <v>35164</v>
      </c>
      <c r="L28" s="11">
        <f>L29</f>
        <v>273808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185000</v>
      </c>
      <c r="E29" s="11">
        <v>30000</v>
      </c>
      <c r="F29" s="11">
        <v>1072000</v>
      </c>
      <c r="G29" s="11">
        <v>303000</v>
      </c>
      <c r="H29" s="11">
        <v>302731</v>
      </c>
      <c r="I29" s="11">
        <v>302731</v>
      </c>
      <c r="J29" s="11">
        <v>267567</v>
      </c>
      <c r="K29" s="11">
        <f>I29-J29</f>
        <v>35164</v>
      </c>
      <c r="L29" s="11">
        <v>273808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1402000</v>
      </c>
      <c r="G30" s="11">
        <v>833000</v>
      </c>
      <c r="H30" s="11">
        <v>833000</v>
      </c>
      <c r="I30" s="11">
        <v>833000</v>
      </c>
      <c r="J30" s="11">
        <v>420782</v>
      </c>
      <c r="K30" s="11">
        <f>I30-J30</f>
        <v>412218</v>
      </c>
      <c r="L30" s="11">
        <v>442062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0</v>
      </c>
      <c r="F31" s="11">
        <f>+F32</f>
        <v>86000</v>
      </c>
      <c r="G31" s="11">
        <f>+G32</f>
        <v>46000</v>
      </c>
      <c r="H31" s="11">
        <f>+H32</f>
        <v>46000</v>
      </c>
      <c r="I31" s="11">
        <f>+I32</f>
        <v>46000</v>
      </c>
      <c r="J31" s="11">
        <f>+J32</f>
        <v>40268</v>
      </c>
      <c r="K31" s="11">
        <f>I31-J31</f>
        <v>5732</v>
      </c>
      <c r="L31" s="11">
        <f>+L32</f>
        <v>40162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86000</v>
      </c>
      <c r="G32" s="11">
        <f>G33</f>
        <v>46000</v>
      </c>
      <c r="H32" s="11">
        <f>H33</f>
        <v>46000</v>
      </c>
      <c r="I32" s="11">
        <f>I33</f>
        <v>46000</v>
      </c>
      <c r="J32" s="11">
        <f>J33</f>
        <v>40268</v>
      </c>
      <c r="K32" s="11">
        <f>I32-J32</f>
        <v>5732</v>
      </c>
      <c r="L32" s="11">
        <f>L33</f>
        <v>40162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86000</v>
      </c>
      <c r="G33" s="11">
        <v>46000</v>
      </c>
      <c r="H33" s="11">
        <v>46000</v>
      </c>
      <c r="I33" s="11">
        <v>46000</v>
      </c>
      <c r="J33" s="11">
        <v>40268</v>
      </c>
      <c r="K33" s="11">
        <f>I33-J33</f>
        <v>5732</v>
      </c>
      <c r="L33" s="11">
        <v>40162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D35+D39+D41</f>
        <v>20000</v>
      </c>
      <c r="E34" s="11">
        <f>E35+E39+E41</f>
        <v>20000</v>
      </c>
      <c r="F34" s="11">
        <f>F35+F39+F41</f>
        <v>350000</v>
      </c>
      <c r="G34" s="11">
        <f>G35+G39+G41</f>
        <v>248000</v>
      </c>
      <c r="H34" s="11">
        <f>H35+H39+H41</f>
        <v>248000</v>
      </c>
      <c r="I34" s="11">
        <f>I35+I39+I41</f>
        <v>248000</v>
      </c>
      <c r="J34" s="11">
        <f>J35+J39+J41</f>
        <v>174951</v>
      </c>
      <c r="K34" s="11">
        <f>I34-J34</f>
        <v>73049</v>
      </c>
      <c r="L34" s="11">
        <f>L35+L39+L41</f>
        <v>169323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D36+D37+D38</f>
        <v>0</v>
      </c>
      <c r="E35" s="11">
        <f>E36+E37+E38</f>
        <v>0</v>
      </c>
      <c r="F35" s="11">
        <f>F36+F37+F38</f>
        <v>270000</v>
      </c>
      <c r="G35" s="11">
        <f>G36+G37+G38</f>
        <v>173000</v>
      </c>
      <c r="H35" s="11">
        <f>H36+H37+H38</f>
        <v>173000</v>
      </c>
      <c r="I35" s="11">
        <f>I36+I37+I38</f>
        <v>173000</v>
      </c>
      <c r="J35" s="11">
        <f>J36+J37+J38</f>
        <v>150836</v>
      </c>
      <c r="K35" s="11">
        <f>I35-J35</f>
        <v>22164</v>
      </c>
      <c r="L35" s="11">
        <f>L36+L37+L38</f>
        <v>149587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75000</v>
      </c>
      <c r="G36" s="11">
        <v>40000</v>
      </c>
      <c r="H36" s="11">
        <v>40000</v>
      </c>
      <c r="I36" s="11">
        <v>40000</v>
      </c>
      <c r="J36" s="11">
        <v>36750</v>
      </c>
      <c r="K36" s="11">
        <f>I36-J36</f>
        <v>3250</v>
      </c>
      <c r="L36" s="11">
        <v>36573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195000</v>
      </c>
      <c r="G37" s="11">
        <v>133000</v>
      </c>
      <c r="H37" s="11">
        <v>133000</v>
      </c>
      <c r="I37" s="11">
        <v>133000</v>
      </c>
      <c r="J37" s="11">
        <v>114086</v>
      </c>
      <c r="K37" s="11">
        <f>I37-J37</f>
        <v>18914</v>
      </c>
      <c r="L37" s="11">
        <v>112955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59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60000</v>
      </c>
      <c r="G39" s="11">
        <f>G40</f>
        <v>55000</v>
      </c>
      <c r="H39" s="11">
        <f>H40</f>
        <v>55000</v>
      </c>
      <c r="I39" s="11">
        <f>I40</f>
        <v>55000</v>
      </c>
      <c r="J39" s="11">
        <f>J40</f>
        <v>24115</v>
      </c>
      <c r="K39" s="11">
        <f>I39-J39</f>
        <v>30885</v>
      </c>
      <c r="L39" s="11">
        <f>L40</f>
        <v>19736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60000</v>
      </c>
      <c r="G40" s="11">
        <v>55000</v>
      </c>
      <c r="H40" s="11">
        <v>55000</v>
      </c>
      <c r="I40" s="11">
        <v>55000</v>
      </c>
      <c r="J40" s="11">
        <v>24115</v>
      </c>
      <c r="K40" s="11">
        <f>I40-J40</f>
        <v>30885</v>
      </c>
      <c r="L40" s="11">
        <v>19736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v>20000</v>
      </c>
      <c r="E41" s="11">
        <v>20000</v>
      </c>
      <c r="F41" s="11">
        <v>20000</v>
      </c>
      <c r="G41" s="11">
        <v>20000</v>
      </c>
      <c r="H41" s="11">
        <v>20000</v>
      </c>
      <c r="I41" s="11">
        <v>20000</v>
      </c>
      <c r="J41" s="11">
        <v>0</v>
      </c>
      <c r="K41" s="11">
        <f>I41-J41</f>
        <v>20000</v>
      </c>
      <c r="L41" s="11">
        <v>0</v>
      </c>
    </row>
    <row r="42" spans="1:12" s="6" customFormat="1" ht="33" x14ac:dyDescent="0.25">
      <c r="A42" s="10" t="s">
        <v>108</v>
      </c>
      <c r="B42" s="10" t="s">
        <v>109</v>
      </c>
      <c r="C42" s="10" t="s">
        <v>110</v>
      </c>
      <c r="D42" s="11">
        <f>+D43+D45+D46+D47+D49</f>
        <v>0</v>
      </c>
      <c r="E42" s="11">
        <f>+E43+E45+E46+E47+E49</f>
        <v>0</v>
      </c>
      <c r="F42" s="11">
        <f>+F43+F45+F46+F47+F49</f>
        <v>4952000</v>
      </c>
      <c r="G42" s="11">
        <f>+G43+G45+G46+G47+G49</f>
        <v>2926000</v>
      </c>
      <c r="H42" s="11">
        <f>+H43+H45+H46+H47+H49</f>
        <v>2925590</v>
      </c>
      <c r="I42" s="11">
        <f>+I43+I45+I46+I47+I49</f>
        <v>2925590</v>
      </c>
      <c r="J42" s="11">
        <f>+J43+J45+J46+J47+J49</f>
        <v>2746740</v>
      </c>
      <c r="K42" s="11">
        <f>I42-J42</f>
        <v>178850</v>
      </c>
      <c r="L42" s="11">
        <f>+L43+L45+L46+L47+L49</f>
        <v>2622040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4468000</v>
      </c>
      <c r="G43" s="11">
        <f>G44</f>
        <v>2610000</v>
      </c>
      <c r="H43" s="11">
        <f>H44</f>
        <v>2609590</v>
      </c>
      <c r="I43" s="11">
        <f>I44</f>
        <v>2609590</v>
      </c>
      <c r="J43" s="11">
        <f>J44</f>
        <v>2512299</v>
      </c>
      <c r="K43" s="11">
        <f>I43-J43</f>
        <v>97291</v>
      </c>
      <c r="L43" s="11">
        <f>L44</f>
        <v>2393739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4468000</v>
      </c>
      <c r="G44" s="11">
        <v>2610000</v>
      </c>
      <c r="H44" s="11">
        <v>2609590</v>
      </c>
      <c r="I44" s="11">
        <v>2609590</v>
      </c>
      <c r="J44" s="11">
        <v>2512299</v>
      </c>
      <c r="K44" s="11">
        <f>I44-J44</f>
        <v>97291</v>
      </c>
      <c r="L44" s="11">
        <v>2393739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24000</v>
      </c>
      <c r="G45" s="11">
        <v>19000</v>
      </c>
      <c r="H45" s="11">
        <v>19000</v>
      </c>
      <c r="I45" s="11">
        <v>19000</v>
      </c>
      <c r="J45" s="11">
        <v>18000</v>
      </c>
      <c r="K45" s="11">
        <f>I45-J45</f>
        <v>1000</v>
      </c>
      <c r="L45" s="11">
        <v>18000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6000</v>
      </c>
      <c r="G46" s="11">
        <v>6000</v>
      </c>
      <c r="H46" s="11">
        <v>6000</v>
      </c>
      <c r="I46" s="11">
        <v>6000</v>
      </c>
      <c r="J46" s="11">
        <v>0</v>
      </c>
      <c r="K46" s="11">
        <f>I46-J46</f>
        <v>6000</v>
      </c>
      <c r="L46" s="11">
        <v>5888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D48</f>
        <v>0</v>
      </c>
      <c r="E47" s="11">
        <f>E48</f>
        <v>0</v>
      </c>
      <c r="F47" s="11">
        <f>F48</f>
        <v>154000</v>
      </c>
      <c r="G47" s="11">
        <f>G48</f>
        <v>94000</v>
      </c>
      <c r="H47" s="11">
        <f>H48</f>
        <v>94000</v>
      </c>
      <c r="I47" s="11">
        <f>I48</f>
        <v>94000</v>
      </c>
      <c r="J47" s="11">
        <f>J48</f>
        <v>38208</v>
      </c>
      <c r="K47" s="11">
        <f>I47-J47</f>
        <v>55792</v>
      </c>
      <c r="L47" s="11">
        <f>L48</f>
        <v>32320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154000</v>
      </c>
      <c r="G48" s="11">
        <v>94000</v>
      </c>
      <c r="H48" s="11">
        <v>94000</v>
      </c>
      <c r="I48" s="11">
        <v>94000</v>
      </c>
      <c r="J48" s="11">
        <v>38208</v>
      </c>
      <c r="K48" s="11">
        <f>I48-J48</f>
        <v>55792</v>
      </c>
      <c r="L48" s="11">
        <v>32320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300000</v>
      </c>
      <c r="G49" s="11">
        <f>G50</f>
        <v>197000</v>
      </c>
      <c r="H49" s="11">
        <f>H50</f>
        <v>197000</v>
      </c>
      <c r="I49" s="11">
        <f>I50</f>
        <v>197000</v>
      </c>
      <c r="J49" s="11">
        <f>J50</f>
        <v>178233</v>
      </c>
      <c r="K49" s="11">
        <f>I49-J49</f>
        <v>18767</v>
      </c>
      <c r="L49" s="11">
        <f>L50</f>
        <v>172093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300000</v>
      </c>
      <c r="G50" s="11">
        <v>197000</v>
      </c>
      <c r="H50" s="11">
        <v>197000</v>
      </c>
      <c r="I50" s="11">
        <v>197000</v>
      </c>
      <c r="J50" s="11">
        <v>178233</v>
      </c>
      <c r="K50" s="11">
        <f>I50-J50</f>
        <v>18767</v>
      </c>
      <c r="L50" s="11">
        <v>172093</v>
      </c>
    </row>
    <row r="51" spans="1:12" s="6" customFormat="1" ht="33" x14ac:dyDescent="0.25">
      <c r="A51" s="10" t="s">
        <v>135</v>
      </c>
      <c r="B51" s="10" t="s">
        <v>136</v>
      </c>
      <c r="C51" s="10" t="s">
        <v>137</v>
      </c>
      <c r="D51" s="11">
        <f>D52+D57</f>
        <v>2288000</v>
      </c>
      <c r="E51" s="11">
        <f>E52+E57</f>
        <v>1471000</v>
      </c>
      <c r="F51" s="11">
        <f>F52+F57</f>
        <v>3624500</v>
      </c>
      <c r="G51" s="11">
        <f>G52+G57</f>
        <v>2270500</v>
      </c>
      <c r="H51" s="11">
        <f>H52+H57</f>
        <v>2270500</v>
      </c>
      <c r="I51" s="11">
        <f>I52+I57</f>
        <v>2270500</v>
      </c>
      <c r="J51" s="11">
        <f>J52+J57</f>
        <v>817266</v>
      </c>
      <c r="K51" s="11">
        <f>I51-J51</f>
        <v>1453234</v>
      </c>
      <c r="L51" s="11">
        <f>L52+L57</f>
        <v>716063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+D53+D55+D56</f>
        <v>267000</v>
      </c>
      <c r="E52" s="11">
        <f>+E53+E55+E56</f>
        <v>150000</v>
      </c>
      <c r="F52" s="11">
        <f>+F53+F55+F56</f>
        <v>1117000</v>
      </c>
      <c r="G52" s="11">
        <f>+G53+G55+G56</f>
        <v>654500</v>
      </c>
      <c r="H52" s="11">
        <f>+H53+H55+H56</f>
        <v>654500</v>
      </c>
      <c r="I52" s="11">
        <f>+I53+I55+I56</f>
        <v>654500</v>
      </c>
      <c r="J52" s="11">
        <f>+J53+J55+J56</f>
        <v>514280</v>
      </c>
      <c r="K52" s="11">
        <f>I52-J52</f>
        <v>140220</v>
      </c>
      <c r="L52" s="11">
        <f>+L53+L55+L56</f>
        <v>471800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D54</f>
        <v>70000</v>
      </c>
      <c r="E53" s="11">
        <f>E54</f>
        <v>30000</v>
      </c>
      <c r="F53" s="11">
        <f>F54</f>
        <v>630000</v>
      </c>
      <c r="G53" s="11">
        <f>G54</f>
        <v>370000</v>
      </c>
      <c r="H53" s="11">
        <f>H54</f>
        <v>370000</v>
      </c>
      <c r="I53" s="11">
        <f>I54</f>
        <v>370000</v>
      </c>
      <c r="J53" s="11">
        <f>J54</f>
        <v>299793</v>
      </c>
      <c r="K53" s="11">
        <f>I53-J53</f>
        <v>70207</v>
      </c>
      <c r="L53" s="11">
        <f>L54</f>
        <v>319440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70000</v>
      </c>
      <c r="E54" s="11">
        <v>30000</v>
      </c>
      <c r="F54" s="11">
        <v>630000</v>
      </c>
      <c r="G54" s="11">
        <v>370000</v>
      </c>
      <c r="H54" s="11">
        <v>370000</v>
      </c>
      <c r="I54" s="11">
        <v>370000</v>
      </c>
      <c r="J54" s="11">
        <v>299793</v>
      </c>
      <c r="K54" s="11">
        <f>I54-J54</f>
        <v>70207</v>
      </c>
      <c r="L54" s="11">
        <v>319440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290000</v>
      </c>
      <c r="G55" s="11">
        <v>164500</v>
      </c>
      <c r="H55" s="11">
        <v>164500</v>
      </c>
      <c r="I55" s="11">
        <v>164500</v>
      </c>
      <c r="J55" s="11">
        <v>143019</v>
      </c>
      <c r="K55" s="11">
        <f>I55-J55</f>
        <v>21481</v>
      </c>
      <c r="L55" s="11">
        <v>143019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v>197000</v>
      </c>
      <c r="E56" s="11">
        <v>120000</v>
      </c>
      <c r="F56" s="11">
        <v>197000</v>
      </c>
      <c r="G56" s="11">
        <v>120000</v>
      </c>
      <c r="H56" s="11">
        <v>120000</v>
      </c>
      <c r="I56" s="11">
        <v>120000</v>
      </c>
      <c r="J56" s="11">
        <v>71468</v>
      </c>
      <c r="K56" s="11">
        <f>I56-J56</f>
        <v>48532</v>
      </c>
      <c r="L56" s="11">
        <v>9341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+D58+D60+D61</f>
        <v>2021000</v>
      </c>
      <c r="E57" s="11">
        <f>+E58+E60+E61</f>
        <v>1321000</v>
      </c>
      <c r="F57" s="11">
        <f>+F58+F60+F61</f>
        <v>2507500</v>
      </c>
      <c r="G57" s="11">
        <f>+G58+G60+G61</f>
        <v>1616000</v>
      </c>
      <c r="H57" s="11">
        <f>+H58+H60+H61</f>
        <v>1616000</v>
      </c>
      <c r="I57" s="11">
        <f>+I58+I60+I61</f>
        <v>1616000</v>
      </c>
      <c r="J57" s="11">
        <f>+J58+J60+J61</f>
        <v>302986</v>
      </c>
      <c r="K57" s="11">
        <f>I57-J57</f>
        <v>1313014</v>
      </c>
      <c r="L57" s="11">
        <f>+L58+L60+L61</f>
        <v>244263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+D59</f>
        <v>0</v>
      </c>
      <c r="E58" s="11">
        <f>+E59</f>
        <v>0</v>
      </c>
      <c r="F58" s="11">
        <f>+F59</f>
        <v>470000</v>
      </c>
      <c r="G58" s="11">
        <f>+G59</f>
        <v>290000</v>
      </c>
      <c r="H58" s="11">
        <f>+H59</f>
        <v>290000</v>
      </c>
      <c r="I58" s="11">
        <f>+I59</f>
        <v>290000</v>
      </c>
      <c r="J58" s="11">
        <f>+J59</f>
        <v>254997</v>
      </c>
      <c r="K58" s="11">
        <f>I58-J58</f>
        <v>35003</v>
      </c>
      <c r="L58" s="11">
        <f>+L59</f>
        <v>244263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470000</v>
      </c>
      <c r="G59" s="11">
        <v>290000</v>
      </c>
      <c r="H59" s="11">
        <v>290000</v>
      </c>
      <c r="I59" s="11">
        <v>290000</v>
      </c>
      <c r="J59" s="11">
        <v>254997</v>
      </c>
      <c r="K59" s="11">
        <f>I59-J59</f>
        <v>35003</v>
      </c>
      <c r="L59" s="11">
        <v>244263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1286000</v>
      </c>
      <c r="E60" s="11">
        <v>1286000</v>
      </c>
      <c r="F60" s="11">
        <v>1302500</v>
      </c>
      <c r="G60" s="11">
        <v>1291000</v>
      </c>
      <c r="H60" s="11">
        <v>1291000</v>
      </c>
      <c r="I60" s="11">
        <v>1291000</v>
      </c>
      <c r="J60" s="11">
        <v>18045</v>
      </c>
      <c r="K60" s="11">
        <f>I60-J60</f>
        <v>1272955</v>
      </c>
      <c r="L60" s="11">
        <v>0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735000</v>
      </c>
      <c r="E61" s="11">
        <v>35000</v>
      </c>
      <c r="F61" s="11">
        <v>735000</v>
      </c>
      <c r="G61" s="11">
        <v>35000</v>
      </c>
      <c r="H61" s="11">
        <v>35000</v>
      </c>
      <c r="I61" s="11">
        <v>35000</v>
      </c>
      <c r="J61" s="11">
        <v>29944</v>
      </c>
      <c r="K61" s="11">
        <f>I61-J61</f>
        <v>5056</v>
      </c>
      <c r="L61" s="11">
        <v>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+D63</f>
        <v>2229500</v>
      </c>
      <c r="E62" s="11">
        <f>+E63</f>
        <v>1609500</v>
      </c>
      <c r="F62" s="11">
        <f>+F63</f>
        <v>2525000</v>
      </c>
      <c r="G62" s="11">
        <f>+G63</f>
        <v>1812000</v>
      </c>
      <c r="H62" s="11">
        <f>+H63</f>
        <v>1812000</v>
      </c>
      <c r="I62" s="11">
        <f>+I63</f>
        <v>1812000</v>
      </c>
      <c r="J62" s="11">
        <f>+J63</f>
        <v>880049</v>
      </c>
      <c r="K62" s="11">
        <f>I62-J62</f>
        <v>931951</v>
      </c>
      <c r="L62" s="11">
        <f>+L63</f>
        <v>10200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2229500</v>
      </c>
      <c r="E63" s="11">
        <f>E64</f>
        <v>1609500</v>
      </c>
      <c r="F63" s="11">
        <f>F64</f>
        <v>2525000</v>
      </c>
      <c r="G63" s="11">
        <f>G64</f>
        <v>1812000</v>
      </c>
      <c r="H63" s="11">
        <f>H64</f>
        <v>1812000</v>
      </c>
      <c r="I63" s="11">
        <f>I64</f>
        <v>1812000</v>
      </c>
      <c r="J63" s="11">
        <f>J64</f>
        <v>880049</v>
      </c>
      <c r="K63" s="11">
        <f>I63-J63</f>
        <v>931951</v>
      </c>
      <c r="L63" s="11">
        <f>L64</f>
        <v>10200</v>
      </c>
    </row>
    <row r="64" spans="1:12" s="6" customFormat="1" ht="22.5" x14ac:dyDescent="0.25">
      <c r="A64" s="10" t="s">
        <v>174</v>
      </c>
      <c r="B64" s="10" t="s">
        <v>175</v>
      </c>
      <c r="C64" s="10" t="s">
        <v>176</v>
      </c>
      <c r="D64" s="11">
        <f>D65</f>
        <v>2229500</v>
      </c>
      <c r="E64" s="11">
        <f>E65</f>
        <v>1609500</v>
      </c>
      <c r="F64" s="11">
        <f>F65</f>
        <v>2525000</v>
      </c>
      <c r="G64" s="11">
        <f>G65</f>
        <v>1812000</v>
      </c>
      <c r="H64" s="11">
        <f>H65</f>
        <v>1812000</v>
      </c>
      <c r="I64" s="11">
        <f>I65</f>
        <v>1812000</v>
      </c>
      <c r="J64" s="11">
        <f>J65</f>
        <v>880049</v>
      </c>
      <c r="K64" s="11">
        <f>I64-J64</f>
        <v>931951</v>
      </c>
      <c r="L64" s="11">
        <f>L65</f>
        <v>10200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2229500</v>
      </c>
      <c r="E65" s="11">
        <v>1609500</v>
      </c>
      <c r="F65" s="11">
        <v>2525000</v>
      </c>
      <c r="G65" s="11">
        <v>1812000</v>
      </c>
      <c r="H65" s="11">
        <v>1812000</v>
      </c>
      <c r="I65" s="11">
        <v>1812000</v>
      </c>
      <c r="J65" s="11">
        <v>880049</v>
      </c>
      <c r="K65" s="11">
        <f>I65-J65</f>
        <v>931951</v>
      </c>
      <c r="L65" s="11">
        <v>10200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136842</v>
      </c>
      <c r="K66" s="11">
        <f>I66-J66</f>
        <v>-136842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136842</v>
      </c>
      <c r="K67" s="11">
        <f>I67-J67</f>
        <v>-136842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136574</v>
      </c>
      <c r="K68" s="11">
        <f>I68-J68</f>
        <v>-136574</v>
      </c>
      <c r="L68" s="11">
        <v>0</v>
      </c>
    </row>
    <row r="69" spans="1:12" s="6" customFormat="1" x14ac:dyDescent="0.25">
      <c r="A69" s="10" t="s">
        <v>189</v>
      </c>
      <c r="B69" s="10" t="s">
        <v>190</v>
      </c>
      <c r="C69" s="10" t="s">
        <v>191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268</v>
      </c>
      <c r="K69" s="11">
        <f>I69-J69</f>
        <v>-268</v>
      </c>
      <c r="L69" s="11"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  <c r="L70" s="9"/>
    </row>
    <row r="71" spans="1:12" x14ac:dyDescent="0.25">
      <c r="A71" s="13" t="s">
        <v>192</v>
      </c>
      <c r="B71" s="13"/>
      <c r="C71" s="13"/>
      <c r="D71" s="13"/>
      <c r="E71" s="13" t="s">
        <v>194</v>
      </c>
      <c r="F71" s="13"/>
      <c r="G71" s="13"/>
      <c r="H71" s="13"/>
      <c r="I71" s="13" t="s">
        <v>196</v>
      </c>
      <c r="J71" s="13"/>
      <c r="K71" s="13"/>
      <c r="L71" s="13"/>
    </row>
    <row r="72" spans="1:12" x14ac:dyDescent="0.25">
      <c r="A72" s="3" t="s">
        <v>193</v>
      </c>
      <c r="B72" s="3"/>
      <c r="C72" s="3"/>
      <c r="D72" s="3"/>
      <c r="E72" s="3" t="s">
        <v>195</v>
      </c>
      <c r="F72" s="3"/>
      <c r="G72" s="3"/>
      <c r="H72" s="3"/>
      <c r="I72" s="3"/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4">
    <mergeCell ref="K6:K10"/>
    <mergeCell ref="L6:L10"/>
    <mergeCell ref="A71:D71"/>
    <mergeCell ref="A72:D72"/>
    <mergeCell ref="E71:H71"/>
    <mergeCell ref="E72:H72"/>
    <mergeCell ref="I71:L71"/>
    <mergeCell ref="I72:L7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2026-02-04T14:34:19Z</dcterms:created>
  <dcterms:modified xsi:type="dcterms:W3CDTF">2026-02-04T14:34:23Z</dcterms:modified>
</cp:coreProperties>
</file>