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3\"/>
    </mc:Choice>
  </mc:AlternateContent>
  <xr:revisionPtr revIDLastSave="0" documentId="8_{FCE4BD32-B0FD-4C18-BDAC-5441F7DC4EAF}" xr6:coauthVersionLast="47" xr6:coauthVersionMax="47" xr10:uidLastSave="{00000000-0000-0000-0000-000000000000}"/>
  <bookViews>
    <workbookView xWindow="-120" yWindow="-120" windowWidth="29040" windowHeight="15720" activeTab="2" xr2:uid="{5CA47EF6-F864-416C-9B6C-D811ED6417B3}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E11" i="3" s="1"/>
  <c r="F15" i="3"/>
  <c r="K15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J17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F19" i="3"/>
  <c r="K19" i="3" s="1"/>
  <c r="D21" i="3"/>
  <c r="D20" i="3" s="1"/>
  <c r="E21" i="3"/>
  <c r="E20" i="3" s="1"/>
  <c r="G21" i="3"/>
  <c r="F21" i="3" s="1"/>
  <c r="K21" i="3" s="1"/>
  <c r="H21" i="3"/>
  <c r="H20" i="3" s="1"/>
  <c r="I21" i="3"/>
  <c r="I20" i="3" s="1"/>
  <c r="J21" i="3"/>
  <c r="J20" i="3" s="1"/>
  <c r="F22" i="3"/>
  <c r="K22" i="3"/>
  <c r="D25" i="3"/>
  <c r="D24" i="3" s="1"/>
  <c r="D23" i="3" s="1"/>
  <c r="E25" i="3"/>
  <c r="E24" i="3" s="1"/>
  <c r="E23" i="3" s="1"/>
  <c r="G25" i="3"/>
  <c r="F25" i="3" s="1"/>
  <c r="K25" i="3" s="1"/>
  <c r="H25" i="3"/>
  <c r="H24" i="3" s="1"/>
  <c r="H23" i="3" s="1"/>
  <c r="I25" i="3"/>
  <c r="I24" i="3" s="1"/>
  <c r="I23" i="3" s="1"/>
  <c r="J25" i="3"/>
  <c r="J24" i="3" s="1"/>
  <c r="J23" i="3" s="1"/>
  <c r="F26" i="3"/>
  <c r="K26" i="3"/>
  <c r="F27" i="3"/>
  <c r="K27" i="3"/>
  <c r="F28" i="3"/>
  <c r="K28" i="3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E33" i="2"/>
  <c r="G33" i="2"/>
  <c r="F33" i="2" s="1"/>
  <c r="K33" i="2" s="1"/>
  <c r="H33" i="2"/>
  <c r="H32" i="2" s="1"/>
  <c r="I33" i="2"/>
  <c r="I32" i="2" s="1"/>
  <c r="J33" i="2"/>
  <c r="J32" i="2" s="1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D43" i="2"/>
  <c r="D42" i="2" s="1"/>
  <c r="E43" i="2"/>
  <c r="E42" i="2" s="1"/>
  <c r="G43" i="2"/>
  <c r="G42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I45" i="2" s="1"/>
  <c r="J48" i="2"/>
  <c r="J47" i="2" s="1"/>
  <c r="J46" i="2" s="1"/>
  <c r="J45" i="2" s="1"/>
  <c r="F49" i="2"/>
  <c r="K49" i="2"/>
  <c r="D51" i="2"/>
  <c r="D50" i="2" s="1"/>
  <c r="E51" i="2"/>
  <c r="E50" i="2" s="1"/>
  <c r="G51" i="2"/>
  <c r="H51" i="2"/>
  <c r="H50" i="2" s="1"/>
  <c r="I51" i="2"/>
  <c r="J51" i="2"/>
  <c r="J50" i="2" s="1"/>
  <c r="F52" i="2"/>
  <c r="K52" i="2"/>
  <c r="F53" i="2"/>
  <c r="K53" i="2"/>
  <c r="E54" i="2"/>
  <c r="D55" i="2"/>
  <c r="D54" i="2" s="1"/>
  <c r="E55" i="2"/>
  <c r="G55" i="2"/>
  <c r="G54" i="2" s="1"/>
  <c r="F54" i="2" s="1"/>
  <c r="K54" i="2" s="1"/>
  <c r="H55" i="2"/>
  <c r="H54" i="2" s="1"/>
  <c r="I55" i="2"/>
  <c r="I54" i="2" s="1"/>
  <c r="I50" i="2" s="1"/>
  <c r="J55" i="2"/>
  <c r="J54" i="2" s="1"/>
  <c r="F56" i="2"/>
  <c r="K56" i="2"/>
  <c r="D57" i="2"/>
  <c r="E57" i="2"/>
  <c r="G57" i="2"/>
  <c r="F57" i="2" s="1"/>
  <c r="K57" i="2" s="1"/>
  <c r="H57" i="2"/>
  <c r="I57" i="2"/>
  <c r="J57" i="2"/>
  <c r="F58" i="2"/>
  <c r="K58" i="2"/>
  <c r="F59" i="2"/>
  <c r="K59" i="2"/>
  <c r="D60" i="2"/>
  <c r="E60" i="2"/>
  <c r="G60" i="2"/>
  <c r="F60" i="2" s="1"/>
  <c r="K60" i="2" s="1"/>
  <c r="H60" i="2"/>
  <c r="I60" i="2"/>
  <c r="J60" i="2"/>
  <c r="F61" i="2"/>
  <c r="K61" i="2"/>
  <c r="D63" i="2"/>
  <c r="D62" i="2" s="1"/>
  <c r="D64" i="2"/>
  <c r="E64" i="2"/>
  <c r="E63" i="2" s="1"/>
  <c r="E62" i="2" s="1"/>
  <c r="G64" i="2"/>
  <c r="G63" i="2" s="1"/>
  <c r="H64" i="2"/>
  <c r="H63" i="2" s="1"/>
  <c r="H62" i="2" s="1"/>
  <c r="I64" i="2"/>
  <c r="I63" i="2" s="1"/>
  <c r="I62" i="2" s="1"/>
  <c r="J64" i="2"/>
  <c r="J63" i="2" s="1"/>
  <c r="J62" i="2" s="1"/>
  <c r="F65" i="2"/>
  <c r="K65" i="2"/>
  <c r="F66" i="2"/>
  <c r="K66" i="2"/>
  <c r="D17" i="1"/>
  <c r="D16" i="1" s="1"/>
  <c r="D15" i="1" s="1"/>
  <c r="E17" i="1"/>
  <c r="E16" i="1" s="1"/>
  <c r="E15" i="1" s="1"/>
  <c r="F17" i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K17" i="1"/>
  <c r="F18" i="1"/>
  <c r="K18" i="1"/>
  <c r="D19" i="1"/>
  <c r="E19" i="1"/>
  <c r="G19" i="1"/>
  <c r="H19" i="1"/>
  <c r="F19" i="1" s="1"/>
  <c r="K19" i="1" s="1"/>
  <c r="I19" i="1"/>
  <c r="J19" i="1"/>
  <c r="F20" i="1"/>
  <c r="K20" i="1" s="1"/>
  <c r="F21" i="1"/>
  <c r="K21" i="1" s="1"/>
  <c r="F22" i="1"/>
  <c r="K22" i="1"/>
  <c r="D25" i="1"/>
  <c r="D24" i="1" s="1"/>
  <c r="D23" i="1" s="1"/>
  <c r="E25" i="1"/>
  <c r="E24" i="1" s="1"/>
  <c r="E23" i="1" s="1"/>
  <c r="F25" i="1"/>
  <c r="G25" i="1"/>
  <c r="G24" i="1" s="1"/>
  <c r="H25" i="1"/>
  <c r="H24" i="1" s="1"/>
  <c r="H23" i="1" s="1"/>
  <c r="I25" i="1"/>
  <c r="I24" i="1" s="1"/>
  <c r="I23" i="1" s="1"/>
  <c r="J25" i="1"/>
  <c r="K25" i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J24" i="1" s="1"/>
  <c r="J23" i="1" s="1"/>
  <c r="F29" i="1"/>
  <c r="K29" i="1" s="1"/>
  <c r="F30" i="1"/>
  <c r="K30" i="1"/>
  <c r="F31" i="1"/>
  <c r="K31" i="1"/>
  <c r="F32" i="1"/>
  <c r="K32" i="1" s="1"/>
  <c r="D34" i="1"/>
  <c r="E34" i="1"/>
  <c r="G34" i="1"/>
  <c r="H34" i="1"/>
  <c r="I34" i="1"/>
  <c r="J34" i="1"/>
  <c r="J33" i="1" s="1"/>
  <c r="F35" i="1"/>
  <c r="K35" i="1" s="1"/>
  <c r="F36" i="1"/>
  <c r="K36" i="1"/>
  <c r="F37" i="1"/>
  <c r="K37" i="1"/>
  <c r="D39" i="1"/>
  <c r="D38" i="1" s="1"/>
  <c r="E39" i="1"/>
  <c r="E38" i="1" s="1"/>
  <c r="G39" i="1"/>
  <c r="G38" i="1" s="1"/>
  <c r="H39" i="1"/>
  <c r="F39" i="1" s="1"/>
  <c r="K39" i="1" s="1"/>
  <c r="I39" i="1"/>
  <c r="I38" i="1" s="1"/>
  <c r="J39" i="1"/>
  <c r="J38" i="1" s="1"/>
  <c r="F40" i="1"/>
  <c r="K40" i="1" s="1"/>
  <c r="F41" i="1"/>
  <c r="K41" i="1" s="1"/>
  <c r="F42" i="1"/>
  <c r="K42" i="1"/>
  <c r="E43" i="1"/>
  <c r="D44" i="1"/>
  <c r="D43" i="1" s="1"/>
  <c r="E44" i="1"/>
  <c r="F44" i="1"/>
  <c r="G44" i="1"/>
  <c r="G43" i="1" s="1"/>
  <c r="H44" i="1"/>
  <c r="H43" i="1" s="1"/>
  <c r="I44" i="1"/>
  <c r="I43" i="1" s="1"/>
  <c r="J44" i="1"/>
  <c r="J43" i="1" s="1"/>
  <c r="K44" i="1"/>
  <c r="F45" i="1"/>
  <c r="K45" i="1"/>
  <c r="D49" i="1"/>
  <c r="D48" i="1" s="1"/>
  <c r="D47" i="1" s="1"/>
  <c r="E49" i="1"/>
  <c r="E48" i="1" s="1"/>
  <c r="E47" i="1" s="1"/>
  <c r="G49" i="1"/>
  <c r="G48" i="1" s="1"/>
  <c r="H49" i="1"/>
  <c r="F49" i="1" s="1"/>
  <c r="K49" i="1" s="1"/>
  <c r="I49" i="1"/>
  <c r="I48" i="1" s="1"/>
  <c r="I47" i="1" s="1"/>
  <c r="J49" i="1"/>
  <c r="J48" i="1" s="1"/>
  <c r="J47" i="1" s="1"/>
  <c r="F50" i="1"/>
  <c r="K50" i="1" s="1"/>
  <c r="D52" i="1"/>
  <c r="D51" i="1" s="1"/>
  <c r="E52" i="1"/>
  <c r="G52" i="1"/>
  <c r="F52" i="1" s="1"/>
  <c r="K52" i="1" s="1"/>
  <c r="H52" i="1"/>
  <c r="I52" i="1"/>
  <c r="J52" i="1"/>
  <c r="F53" i="1"/>
  <c r="K53" i="1" s="1"/>
  <c r="F54" i="1"/>
  <c r="K54" i="1"/>
  <c r="D56" i="1"/>
  <c r="D55" i="1" s="1"/>
  <c r="E56" i="1"/>
  <c r="E55" i="1" s="1"/>
  <c r="F56" i="1"/>
  <c r="G56" i="1"/>
  <c r="G55" i="1" s="1"/>
  <c r="H56" i="1"/>
  <c r="H55" i="1" s="1"/>
  <c r="I56" i="1"/>
  <c r="I55" i="1" s="1"/>
  <c r="J56" i="1"/>
  <c r="J55" i="1" s="1"/>
  <c r="K56" i="1"/>
  <c r="F57" i="1"/>
  <c r="K57" i="1"/>
  <c r="D58" i="1"/>
  <c r="E58" i="1"/>
  <c r="G58" i="1"/>
  <c r="H58" i="1"/>
  <c r="F58" i="1" s="1"/>
  <c r="K58" i="1" s="1"/>
  <c r="I58" i="1"/>
  <c r="J58" i="1"/>
  <c r="F59" i="1"/>
  <c r="K59" i="1" s="1"/>
  <c r="F60" i="1"/>
  <c r="K60" i="1" s="1"/>
  <c r="F61" i="1"/>
  <c r="K61" i="1"/>
  <c r="F62" i="1"/>
  <c r="K62" i="1"/>
  <c r="D64" i="1"/>
  <c r="D63" i="1" s="1"/>
  <c r="E64" i="1"/>
  <c r="E63" i="1" s="1"/>
  <c r="G64" i="1"/>
  <c r="G63" i="1" s="1"/>
  <c r="H64" i="1"/>
  <c r="H63" i="1" s="1"/>
  <c r="I64" i="1"/>
  <c r="I63" i="1" s="1"/>
  <c r="J64" i="1"/>
  <c r="J63" i="1" s="1"/>
  <c r="F65" i="1"/>
  <c r="K65" i="1" s="1"/>
  <c r="D67" i="1"/>
  <c r="D66" i="1" s="1"/>
  <c r="E67" i="1"/>
  <c r="E66" i="1" s="1"/>
  <c r="G67" i="1"/>
  <c r="F67" i="1" s="1"/>
  <c r="K67" i="1" s="1"/>
  <c r="H67" i="1"/>
  <c r="H66" i="1" s="1"/>
  <c r="I67" i="1"/>
  <c r="I66" i="1" s="1"/>
  <c r="J67" i="1"/>
  <c r="J66" i="1" s="1"/>
  <c r="F68" i="1"/>
  <c r="K68" i="1" s="1"/>
  <c r="D71" i="1"/>
  <c r="D70" i="1" s="1"/>
  <c r="D69" i="1" s="1"/>
  <c r="E71" i="1"/>
  <c r="E70" i="1" s="1"/>
  <c r="E69" i="1" s="1"/>
  <c r="G71" i="1"/>
  <c r="F71" i="1" s="1"/>
  <c r="K71" i="1" s="1"/>
  <c r="H71" i="1"/>
  <c r="H70" i="1" s="1"/>
  <c r="H69" i="1" s="1"/>
  <c r="I71" i="1"/>
  <c r="I70" i="1" s="1"/>
  <c r="I69" i="1" s="1"/>
  <c r="J71" i="1"/>
  <c r="J70" i="1" s="1"/>
  <c r="J69" i="1" s="1"/>
  <c r="F72" i="1"/>
  <c r="K72" i="1"/>
  <c r="F73" i="1"/>
  <c r="K73" i="1"/>
  <c r="F74" i="1"/>
  <c r="K74" i="1" s="1"/>
  <c r="F75" i="1"/>
  <c r="K75" i="1" s="1"/>
  <c r="F76" i="1"/>
  <c r="K76" i="1"/>
  <c r="J11" i="3" l="1"/>
  <c r="F14" i="3"/>
  <c r="K14" i="3" s="1"/>
  <c r="G13" i="3"/>
  <c r="D11" i="3"/>
  <c r="I11" i="3"/>
  <c r="H11" i="3"/>
  <c r="G20" i="3"/>
  <c r="F20" i="3" s="1"/>
  <c r="K20" i="3" s="1"/>
  <c r="G17" i="3"/>
  <c r="F17" i="3" s="1"/>
  <c r="K17" i="3" s="1"/>
  <c r="G24" i="3"/>
  <c r="E13" i="2"/>
  <c r="E12" i="2" s="1"/>
  <c r="E11" i="2" s="1"/>
  <c r="H45" i="2"/>
  <c r="G50" i="2"/>
  <c r="F50" i="2" s="1"/>
  <c r="K50" i="2" s="1"/>
  <c r="F42" i="2"/>
  <c r="K42" i="2" s="1"/>
  <c r="E45" i="2"/>
  <c r="E32" i="2"/>
  <c r="J13" i="2"/>
  <c r="J12" i="2" s="1"/>
  <c r="J11" i="2" s="1"/>
  <c r="F63" i="2"/>
  <c r="K63" i="2" s="1"/>
  <c r="G62" i="2"/>
  <c r="F62" i="2" s="1"/>
  <c r="K62" i="2" s="1"/>
  <c r="D45" i="2"/>
  <c r="D32" i="2"/>
  <c r="D13" i="2" s="1"/>
  <c r="D12" i="2" s="1"/>
  <c r="D11" i="2" s="1"/>
  <c r="I13" i="2"/>
  <c r="I12" i="2" s="1"/>
  <c r="I11" i="2" s="1"/>
  <c r="H13" i="2"/>
  <c r="F43" i="2"/>
  <c r="K43" i="2" s="1"/>
  <c r="G32" i="2"/>
  <c r="F32" i="2" s="1"/>
  <c r="K32" i="2" s="1"/>
  <c r="F51" i="2"/>
  <c r="K51" i="2" s="1"/>
  <c r="F64" i="2"/>
  <c r="K64" i="2" s="1"/>
  <c r="F55" i="2"/>
  <c r="K55" i="2" s="1"/>
  <c r="G47" i="2"/>
  <c r="G37" i="2"/>
  <c r="F37" i="2" s="1"/>
  <c r="K37" i="2" s="1"/>
  <c r="G23" i="2"/>
  <c r="G15" i="2"/>
  <c r="J46" i="1"/>
  <c r="I46" i="1"/>
  <c r="I33" i="1"/>
  <c r="I14" i="1" s="1"/>
  <c r="I13" i="1" s="1"/>
  <c r="F24" i="1"/>
  <c r="K24" i="1" s="1"/>
  <c r="G23" i="1"/>
  <c r="F23" i="1" s="1"/>
  <c r="K23" i="1" s="1"/>
  <c r="F55" i="1"/>
  <c r="K55" i="1" s="1"/>
  <c r="I51" i="1"/>
  <c r="J14" i="1"/>
  <c r="J13" i="1" s="1"/>
  <c r="E14" i="1"/>
  <c r="F38" i="1"/>
  <c r="K38" i="1" s="1"/>
  <c r="J51" i="1"/>
  <c r="H51" i="1"/>
  <c r="G47" i="1"/>
  <c r="G33" i="1"/>
  <c r="E46" i="1"/>
  <c r="F43" i="1"/>
  <c r="K43" i="1" s="1"/>
  <c r="E33" i="1"/>
  <c r="F63" i="1"/>
  <c r="K63" i="1" s="1"/>
  <c r="E51" i="1"/>
  <c r="D46" i="1"/>
  <c r="D33" i="1"/>
  <c r="D14" i="1" s="1"/>
  <c r="D13" i="1" s="1"/>
  <c r="F16" i="1"/>
  <c r="K16" i="1" s="1"/>
  <c r="G15" i="1"/>
  <c r="G66" i="1"/>
  <c r="F66" i="1" s="1"/>
  <c r="K66" i="1" s="1"/>
  <c r="H38" i="1"/>
  <c r="H33" i="1" s="1"/>
  <c r="H14" i="1" s="1"/>
  <c r="H13" i="1" s="1"/>
  <c r="F34" i="1"/>
  <c r="K34" i="1" s="1"/>
  <c r="G70" i="1"/>
  <c r="H48" i="1"/>
  <c r="H47" i="1" s="1"/>
  <c r="H46" i="1" s="1"/>
  <c r="F64" i="1"/>
  <c r="K64" i="1" s="1"/>
  <c r="G51" i="1"/>
  <c r="F51" i="1" s="1"/>
  <c r="K51" i="1" s="1"/>
  <c r="F13" i="3" l="1"/>
  <c r="K13" i="3" s="1"/>
  <c r="G12" i="3"/>
  <c r="F24" i="3"/>
  <c r="K24" i="3" s="1"/>
  <c r="G23" i="3"/>
  <c r="F23" i="3" s="1"/>
  <c r="K23" i="3" s="1"/>
  <c r="G22" i="2"/>
  <c r="F22" i="2" s="1"/>
  <c r="K22" i="2" s="1"/>
  <c r="F23" i="2"/>
  <c r="K23" i="2" s="1"/>
  <c r="H12" i="2"/>
  <c r="H11" i="2" s="1"/>
  <c r="F47" i="2"/>
  <c r="K47" i="2" s="1"/>
  <c r="G46" i="2"/>
  <c r="F15" i="2"/>
  <c r="K15" i="2" s="1"/>
  <c r="G14" i="2"/>
  <c r="H11" i="1"/>
  <c r="H12" i="1"/>
  <c r="D11" i="1"/>
  <c r="D12" i="1"/>
  <c r="I11" i="1"/>
  <c r="I12" i="1"/>
  <c r="J12" i="1"/>
  <c r="J11" i="1"/>
  <c r="F70" i="1"/>
  <c r="K70" i="1" s="1"/>
  <c r="G69" i="1"/>
  <c r="F69" i="1" s="1"/>
  <c r="K69" i="1" s="1"/>
  <c r="F47" i="1"/>
  <c r="K47" i="1" s="1"/>
  <c r="G46" i="1"/>
  <c r="F46" i="1" s="1"/>
  <c r="K46" i="1" s="1"/>
  <c r="F48" i="1"/>
  <c r="K48" i="1" s="1"/>
  <c r="E13" i="1"/>
  <c r="F33" i="1"/>
  <c r="K33" i="1" s="1"/>
  <c r="F15" i="1"/>
  <c r="K15" i="1" s="1"/>
  <c r="G14" i="1"/>
  <c r="F12" i="3" l="1"/>
  <c r="K12" i="3" s="1"/>
  <c r="G11" i="3"/>
  <c r="F11" i="3" s="1"/>
  <c r="K11" i="3" s="1"/>
  <c r="G13" i="2"/>
  <c r="F14" i="2"/>
  <c r="K14" i="2" s="1"/>
  <c r="F46" i="2"/>
  <c r="K46" i="2" s="1"/>
  <c r="G45" i="2"/>
  <c r="F45" i="2" s="1"/>
  <c r="K45" i="2" s="1"/>
  <c r="F14" i="1"/>
  <c r="K14" i="1" s="1"/>
  <c r="G13" i="1"/>
  <c r="E11" i="1"/>
  <c r="E12" i="1"/>
  <c r="G12" i="2" l="1"/>
  <c r="F13" i="2"/>
  <c r="K13" i="2" s="1"/>
  <c r="F13" i="1"/>
  <c r="K13" i="1" s="1"/>
  <c r="G11" i="1"/>
  <c r="F11" i="1" s="1"/>
  <c r="K11" i="1" s="1"/>
  <c r="G12" i="1"/>
  <c r="F12" i="1" s="1"/>
  <c r="K12" i="1" s="1"/>
  <c r="G11" i="2" l="1"/>
  <c r="F11" i="2" s="1"/>
  <c r="K11" i="2" s="1"/>
  <c r="F12" i="2"/>
  <c r="K12" i="2" s="1"/>
</calcChain>
</file>

<file path=xl/sharedStrings.xml><?xml version="1.0" encoding="utf-8"?>
<sst xmlns="http://schemas.openxmlformats.org/spreadsheetml/2006/main" count="492" uniqueCount="256">
  <si>
    <t>CENTRALIZAT</t>
  </si>
  <si>
    <t xml:space="preserve"> Anexa 12</t>
  </si>
  <si>
    <t>Cont de executie - Venituri - Bugetul local</t>
  </si>
  <si>
    <t>Trimestrul: 3, Anul: 2024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</si>
  <si>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</si>
  <si>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</si>
  <si>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</si>
  <si>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</si>
  <si>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</si>
  <si>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</si>
  <si>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</si>
  <si>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</si>
  <si>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</si>
  <si>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</si>
  <si>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</si>
  <si>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</si>
  <si>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</si>
  <si>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</si>
  <si>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</si>
  <si>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</si>
  <si>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</si>
  <si>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</si>
  <si>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</si>
  <si>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</si>
  <si>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</si>
  <si>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</si>
  <si>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</si>
  <si>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</si>
  <si>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</si>
  <si>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</si>
  <si>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</si>
  <si>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</si>
  <si>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</si>
  <si>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</si>
  <si>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</si>
  <si>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</si>
  <si>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</si>
  <si>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</si>
  <si>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</si>
  <si>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</si>
  <si>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</si>
  <si>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</si>
  <si>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</si>
  <si>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</si>
  <si>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</si>
  <si>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</si>
  <si>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</si>
  <si>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</si>
  <si>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</si>
  <si>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</si>
  <si>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</si>
  <si>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</si>
  <si>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</si>
  <si>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</si>
  <si>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</si>
  <si>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</si>
  <si>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</si>
  <si>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</si>
  <si>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</si>
  <si>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</si>
  <si>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</si>
  <si>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</si>
  <si>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</si>
  <si>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</si>
  <si>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</si>
  <si>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</si>
  <si>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</si>
  <si>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</si>
  <si>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</si>
  <si>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</si>
  <si>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</si>
  <si>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</si>
  <si>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</si>
  <si>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</si>
  <si>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</si>
  <si>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</si>
  <si>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</si>
  <si>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</si>
  <si>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</si>
  <si>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</si>
  <si>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</si>
  <si>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</si>
  <si>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</si>
  <si>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</si>
  <si>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</si>
  <si>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</si>
  <si>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</si>
  <si>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</si>
  <si>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</si>
  <si>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</si>
  <si>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</si>
  <si>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</si>
  <si>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</si>
  <si>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</si>
  <si>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</si>
  <si>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</si>
  <si>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</si>
  <si>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</si>
  <si>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</si>
  <si>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</si>
  <si>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</si>
  <si>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</si>
  <si>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</si>
  <si>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</si>
  <si>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</si>
  <si>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</si>
  <si>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</si>
  <si>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</si>
  <si>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</si>
  <si>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</si>
  <si>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</si>
  <si>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</si>
  <si>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52</t>
  </si>
  <si>
    <t>Taxe si tarife pentru eliberarea de licente si autorizatii de functionare</t>
  </si>
  <si>
    <t>16.02.03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</si>
  <si>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</si>
  <si>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</si>
  <si>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</si>
  <si>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</si>
  <si>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</si>
  <si>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</si>
  <si>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</si>
  <si>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</si>
  <si>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</si>
  <si>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</si>
  <si>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</si>
  <si>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</si>
  <si>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</si>
  <si>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</si>
  <si>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</si>
  <si>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</si>
  <si>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</si>
  <si>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</si>
  <si>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</si>
  <si>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</si>
  <si>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</si>
  <si>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</si>
  <si>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</si>
  <si>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</si>
  <si>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</si>
  <si>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</si>
  <si>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</si>
  <si>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74</t>
  </si>
  <si>
    <t>Venituri din prestari de servicii si alte activitati (cod 33.02.08+33.02.10+33.02.12+33.02.24+33.02.27+33.02.28+33.02.50)</t>
  </si>
  <si>
    <t>33.02</t>
  </si>
  <si>
    <t>75</t>
  </si>
  <si>
    <t>Venituri din prestari de servicii</t>
  </si>
  <si>
    <t>33.02.08</t>
  </si>
  <si>
    <t>82</t>
  </si>
  <si>
    <t>Venituri din recuperarea cheltuielilor de judecata, imputatii si despagubiri</t>
  </si>
  <si>
    <t>33.02.28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</si>
  <si>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</si>
  <si>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</si>
  <si>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</si>
  <si>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</si>
  <si>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</si>
  <si>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</si>
  <si>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</si>
  <si>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</si>
  <si>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</si>
  <si>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</si>
  <si>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</si>
  <si>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</si>
  <si>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</si>
  <si>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</si>
  <si>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</si>
  <si>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110</t>
  </si>
  <si>
    <t>Alte venituri</t>
  </si>
  <si>
    <t>36.02.50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</si>
  <si>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</si>
  <si>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</si>
  <si>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</si>
  <si>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</si>
  <si>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</si>
  <si>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</si>
  <si>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117</t>
  </si>
  <si>
    <t>II. VENITURI DIN CAPITAL (cod 39.02)</t>
  </si>
  <si>
    <t>00.15</t>
  </si>
  <si>
    <t>118</t>
  </si>
  <si>
    <t>Venituri din valorificarea unor bunuri  (cod 39.02.01+39.02.03+39.02.04+39.02.07+39.02.10)</t>
  </si>
  <si>
    <t>39.02</t>
  </si>
  <si>
    <t>119</t>
  </si>
  <si>
    <t>Venituri din valorificarea unor bunuri ale institutiilor publice</t>
  </si>
  <si>
    <t>39.02.01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</si>
  <si>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</si>
  <si>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</si>
  <si>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</si>
  <si>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</si>
  <si>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</si>
  <si>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</si>
  <si>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131</t>
  </si>
  <si>
    <t>Sume din excedentul bugetului local utilizate pentru finantarea cheltuielilor sectiunii de dezvoltare</t>
  </si>
  <si>
    <t>40.02.14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</si>
  <si>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</si>
  <si>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</si>
  <si>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</si>
  <si>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</si>
  <si>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</si>
  <si>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</si>
  <si>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</si>
  <si>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</si>
  <si>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</si>
  <si>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158</t>
  </si>
  <si>
    <t>Subventii pentru finantarea cheltuielilor de capital pentru unitatile de invatamant preuniversitar</t>
  </si>
  <si>
    <t>42.02.14</t>
  </si>
  <si>
    <t>179</t>
  </si>
  <si>
    <t>Subventii pentru acordarea ajutorului pentru incalzirea locuintei si a suplimentului de energie alocate pentru consumul de combustibili solizi si/sau petrolieri</t>
  </si>
  <si>
    <t>42.02.34</t>
  </si>
  <si>
    <t>184</t>
  </si>
  <si>
    <t>Subventii din bugetul de stat pentru finantarea sanatatii</t>
  </si>
  <si>
    <t>42.02.41</t>
  </si>
  <si>
    <t>203</t>
  </si>
  <si>
    <t>Finantarea programelor nationale de dezvoltare locala</t>
  </si>
  <si>
    <t>42.02.65</t>
  </si>
  <si>
    <t>217</t>
  </si>
  <si>
    <t>Subventii de la bugetul de stat catre bugetele locale pentru Programul national de investitii  Anghel Saligny</t>
  </si>
  <si>
    <t>42.02.87</t>
  </si>
  <si>
    <t>ORDONATOR DE CREDITE,</t>
  </si>
  <si>
    <t>VANATORU VASILE</t>
  </si>
  <si>
    <t xml:space="preserve">CONTABIL, </t>
  </si>
  <si>
    <t>PETCU MAGHITA</t>
  </si>
  <si>
    <t/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</si>
  <si>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</si>
  <si>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</si>
  <si>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</si>
  <si>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</si>
  <si>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</si>
  <si>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</si>
  <si>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</si>
  <si>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</si>
  <si>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</si>
  <si>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</si>
  <si>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53</t>
  </si>
  <si>
    <t>60</t>
  </si>
  <si>
    <t>64</t>
  </si>
  <si>
    <t>71</t>
  </si>
  <si>
    <t>72</t>
  </si>
  <si>
    <t>80</t>
  </si>
  <si>
    <t>86</t>
  </si>
  <si>
    <t>87</t>
  </si>
  <si>
    <t>93</t>
  </si>
  <si>
    <t>97</t>
  </si>
  <si>
    <t>102</t>
  </si>
  <si>
    <t>103</t>
  </si>
  <si>
    <t>Transferuri voluntare,  altele decat subventiile (cod 37.02.01+37.02.50)</t>
  </si>
  <si>
    <t>37.02</t>
  </si>
  <si>
    <t>105</t>
  </si>
  <si>
    <t>120</t>
  </si>
  <si>
    <t>128</t>
  </si>
  <si>
    <t>Cont de executie - Venituri - Bugetul local - sectiunea dezvoltare</t>
  </si>
  <si>
    <t>VENITURILE SECŢIUNII DE DEZVOLTARE - TOTAL</t>
  </si>
  <si>
    <t>7</t>
  </si>
  <si>
    <t>17</t>
  </si>
  <si>
    <t>18</t>
  </si>
  <si>
    <t>20</t>
  </si>
  <si>
    <t>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</si>
</sst>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A55D7-C9C5-4B36-A5FA-6ACE98530921}">
  <dimension ref="A1:T15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D13+D63+D66+D69</f>
        <v>32652496</v>
      </c>
      <c r="E11" s="11">
        <f>E13+E63+E66+E69</f>
        <v>29858996</v>
      </c>
      <c r="F11" s="11">
        <f>G11+H11</f>
        <v>31769645</v>
      </c>
      <c r="G11" s="11">
        <f>G13+G63+G66+G69</f>
        <v>4028202</v>
      </c>
      <c r="H11" s="11">
        <f>H13+H63+H66+H69</f>
        <v>27741443</v>
      </c>
      <c r="I11" s="11">
        <f>I13+I63+I66+I69</f>
        <v>25604200</v>
      </c>
      <c r="J11" s="11">
        <f>J13+J63+J66+J69</f>
        <v>0</v>
      </c>
      <c r="K11" s="11">
        <f>F11-I11-J11</f>
        <v>6165445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D13-D34+D63</f>
        <v>5193808</v>
      </c>
      <c r="E12" s="11">
        <f>E13-E34+E63</f>
        <v>4693308</v>
      </c>
      <c r="F12" s="11">
        <f>G12+H12</f>
        <v>9240427</v>
      </c>
      <c r="G12" s="11">
        <f>G13-G34+G63</f>
        <v>4028202</v>
      </c>
      <c r="H12" s="11">
        <f>H13-H34+H63</f>
        <v>5212225</v>
      </c>
      <c r="I12" s="11">
        <f>I13-I34+I63</f>
        <v>3074982</v>
      </c>
      <c r="J12" s="11">
        <f>J13-J34+J63</f>
        <v>0</v>
      </c>
      <c r="K12" s="11">
        <f>F12-I12-J12</f>
        <v>6165445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14399000</v>
      </c>
      <c r="E13" s="11">
        <f>E14+E46</f>
        <v>11671500</v>
      </c>
      <c r="F13" s="11">
        <f>G13+H13</f>
        <v>15577567</v>
      </c>
      <c r="G13" s="11">
        <f>G14+G46</f>
        <v>4028202</v>
      </c>
      <c r="H13" s="11">
        <f>H14+H46</f>
        <v>11549365</v>
      </c>
      <c r="I13" s="11">
        <f>I14+I46</f>
        <v>9412122</v>
      </c>
      <c r="J13" s="11">
        <f>J14+J46</f>
        <v>0</v>
      </c>
      <c r="K13" s="11">
        <f>F13-I13-J13</f>
        <v>6165445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13211000</v>
      </c>
      <c r="E14" s="11">
        <f>E15+E23+E33+E43</f>
        <v>10619500</v>
      </c>
      <c r="F14" s="11">
        <f>G14+H14</f>
        <v>13268722</v>
      </c>
      <c r="G14" s="11">
        <f>G15+G23+G33+G43</f>
        <v>2560962</v>
      </c>
      <c r="H14" s="11">
        <f>H15+H23+H33+H43</f>
        <v>10707760</v>
      </c>
      <c r="I14" s="11">
        <f>I15+I23+I33+I43</f>
        <v>8967541</v>
      </c>
      <c r="J14" s="11">
        <f>J15+J23+J33+J43</f>
        <v>0</v>
      </c>
      <c r="K14" s="11">
        <f>F14-I14-J14</f>
        <v>4301181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1113000</v>
      </c>
      <c r="E15" s="11">
        <f>+E16</f>
        <v>835000</v>
      </c>
      <c r="F15" s="11">
        <f>G15+H15</f>
        <v>1007086</v>
      </c>
      <c r="G15" s="11">
        <f>+G16</f>
        <v>0</v>
      </c>
      <c r="H15" s="11">
        <f>+H16</f>
        <v>1007086</v>
      </c>
      <c r="I15" s="11">
        <f>+I16</f>
        <v>1007086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1113000</v>
      </c>
      <c r="E16" s="11">
        <f>E17+E19</f>
        <v>835000</v>
      </c>
      <c r="F16" s="11">
        <f>G16+H16</f>
        <v>1007086</v>
      </c>
      <c r="G16" s="11">
        <f>G17+G19</f>
        <v>0</v>
      </c>
      <c r="H16" s="11">
        <f>H17+H19</f>
        <v>1007086</v>
      </c>
      <c r="I16" s="11">
        <f>I17+I19</f>
        <v>1007086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30000</v>
      </c>
      <c r="E17" s="11">
        <f>+E18</f>
        <v>25000</v>
      </c>
      <c r="F17" s="11">
        <f>G17+H17</f>
        <v>13892</v>
      </c>
      <c r="G17" s="11">
        <f>+G18</f>
        <v>0</v>
      </c>
      <c r="H17" s="11">
        <f>+H18</f>
        <v>13892</v>
      </c>
      <c r="I17" s="11">
        <f>+I18</f>
        <v>13892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30000</v>
      </c>
      <c r="E18" s="11">
        <v>25000</v>
      </c>
      <c r="F18" s="11">
        <f>G18+H18</f>
        <v>13892</v>
      </c>
      <c r="G18" s="11">
        <v>0</v>
      </c>
      <c r="H18" s="11">
        <v>13892</v>
      </c>
      <c r="I18" s="11">
        <v>13892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1083000</v>
      </c>
      <c r="E19" s="11">
        <f>E20+E21+E22</f>
        <v>810000</v>
      </c>
      <c r="F19" s="11">
        <f>G19+H19</f>
        <v>993194</v>
      </c>
      <c r="G19" s="11">
        <f>G20+G21+G22</f>
        <v>0</v>
      </c>
      <c r="H19" s="11">
        <f>H20+H21+H22</f>
        <v>993194</v>
      </c>
      <c r="I19" s="11">
        <f>I20+I21+I22</f>
        <v>993194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564000</v>
      </c>
      <c r="E20" s="11">
        <v>423000</v>
      </c>
      <c r="F20" s="11">
        <f>G20+H20</f>
        <v>550050</v>
      </c>
      <c r="G20" s="11">
        <v>0</v>
      </c>
      <c r="H20" s="11">
        <v>550050</v>
      </c>
      <c r="I20" s="11">
        <v>550050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369000</v>
      </c>
      <c r="E21" s="11">
        <v>276000</v>
      </c>
      <c r="F21" s="11">
        <f>G21+H21</f>
        <v>327001</v>
      </c>
      <c r="G21" s="11">
        <v>0</v>
      </c>
      <c r="H21" s="11">
        <v>327001</v>
      </c>
      <c r="I21" s="11">
        <v>327001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150000</v>
      </c>
      <c r="E22" s="11">
        <v>111000</v>
      </c>
      <c r="F22" s="11">
        <f>G22+H22</f>
        <v>116143</v>
      </c>
      <c r="G22" s="11">
        <v>0</v>
      </c>
      <c r="H22" s="11">
        <v>116143</v>
      </c>
      <c r="I22" s="11">
        <v>116143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2253000</v>
      </c>
      <c r="E23" s="11">
        <f>E24</f>
        <v>2189000</v>
      </c>
      <c r="F23" s="11">
        <f>G23+H23</f>
        <v>4572248</v>
      </c>
      <c r="G23" s="11">
        <f>G24</f>
        <v>2063034</v>
      </c>
      <c r="H23" s="11">
        <f>H24</f>
        <v>2509214</v>
      </c>
      <c r="I23" s="11">
        <f>I24</f>
        <v>1013087</v>
      </c>
      <c r="J23" s="11">
        <f>J24</f>
        <v>0</v>
      </c>
      <c r="K23" s="11">
        <f>F23-I23-J23</f>
        <v>3559161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2253000</v>
      </c>
      <c r="E24" s="11">
        <f>E25+E28+E32</f>
        <v>2189000</v>
      </c>
      <c r="F24" s="11">
        <f>G24+H24</f>
        <v>4572248</v>
      </c>
      <c r="G24" s="11">
        <f>G25+G28+G32</f>
        <v>2063034</v>
      </c>
      <c r="H24" s="11">
        <f>H25+H28+H32</f>
        <v>2509214</v>
      </c>
      <c r="I24" s="11">
        <f>I25+I28+I32</f>
        <v>1013087</v>
      </c>
      <c r="J24" s="11">
        <f>J25+J28+J32</f>
        <v>0</v>
      </c>
      <c r="K24" s="11">
        <f>F24-I24-J24</f>
        <v>3559161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1000000</v>
      </c>
      <c r="E25" s="11">
        <f>E26+E27</f>
        <v>979000</v>
      </c>
      <c r="F25" s="11">
        <f>G25+H25</f>
        <v>2398161</v>
      </c>
      <c r="G25" s="11">
        <f>G26+G27</f>
        <v>436712</v>
      </c>
      <c r="H25" s="11">
        <f>H26+H27</f>
        <v>1961449</v>
      </c>
      <c r="I25" s="11">
        <f>I26+I27</f>
        <v>585938</v>
      </c>
      <c r="J25" s="11">
        <f>J26+J27</f>
        <v>0</v>
      </c>
      <c r="K25" s="11">
        <f>F25-I25-J25</f>
        <v>1812223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100000</v>
      </c>
      <c r="E26" s="11">
        <v>89000</v>
      </c>
      <c r="F26" s="11">
        <f>G26+H26</f>
        <v>213383</v>
      </c>
      <c r="G26" s="11">
        <v>121817</v>
      </c>
      <c r="H26" s="11">
        <v>91566</v>
      </c>
      <c r="I26" s="11">
        <v>58900</v>
      </c>
      <c r="J26" s="11">
        <v>0</v>
      </c>
      <c r="K26" s="11">
        <f>F26-I26-J26</f>
        <v>154483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900000</v>
      </c>
      <c r="E27" s="11">
        <v>890000</v>
      </c>
      <c r="F27" s="11">
        <f>G27+H27</f>
        <v>2184778</v>
      </c>
      <c r="G27" s="11">
        <v>314895</v>
      </c>
      <c r="H27" s="11">
        <v>1869883</v>
      </c>
      <c r="I27" s="11">
        <v>527038</v>
      </c>
      <c r="J27" s="11">
        <v>0</v>
      </c>
      <c r="K27" s="11">
        <f>F27-I27-J27</f>
        <v>1657740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1240000</v>
      </c>
      <c r="E28" s="11">
        <f>E29+E30+E31</f>
        <v>1199000</v>
      </c>
      <c r="F28" s="11">
        <f>G28+H28</f>
        <v>2162378</v>
      </c>
      <c r="G28" s="11">
        <f>G29+G30+G31</f>
        <v>1625892</v>
      </c>
      <c r="H28" s="11">
        <f>H29+H30+H31</f>
        <v>536486</v>
      </c>
      <c r="I28" s="11">
        <f>I29+I30+I31</f>
        <v>416097</v>
      </c>
      <c r="J28" s="11">
        <f>J29+J30+J31</f>
        <v>0</v>
      </c>
      <c r="K28" s="11">
        <f>F28-I28-J28</f>
        <v>1746281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190000</v>
      </c>
      <c r="E29" s="11">
        <v>170000</v>
      </c>
      <c r="F29" s="11">
        <f>G29+H29</f>
        <v>389094</v>
      </c>
      <c r="G29" s="11">
        <v>280513</v>
      </c>
      <c r="H29" s="11">
        <v>108581</v>
      </c>
      <c r="I29" s="11">
        <v>77777</v>
      </c>
      <c r="J29" s="11">
        <v>0</v>
      </c>
      <c r="K29" s="11">
        <f>F29-I29-J29</f>
        <v>311317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50000</v>
      </c>
      <c r="E30" s="11">
        <v>49000</v>
      </c>
      <c r="F30" s="11">
        <f>G30+H30</f>
        <v>101896</v>
      </c>
      <c r="G30" s="11">
        <v>70200</v>
      </c>
      <c r="H30" s="11">
        <v>31696</v>
      </c>
      <c r="I30" s="11">
        <v>26022</v>
      </c>
      <c r="J30" s="11">
        <v>0</v>
      </c>
      <c r="K30" s="11">
        <f>F30-I30-J30</f>
        <v>75874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1000000</v>
      </c>
      <c r="E31" s="11">
        <v>980000</v>
      </c>
      <c r="F31" s="11">
        <f>G31+H31</f>
        <v>1671388</v>
      </c>
      <c r="G31" s="11">
        <v>1275179</v>
      </c>
      <c r="H31" s="11">
        <v>396209</v>
      </c>
      <c r="I31" s="11">
        <v>312298</v>
      </c>
      <c r="J31" s="11">
        <v>0</v>
      </c>
      <c r="K31" s="11">
        <f>F31-I31-J31</f>
        <v>1359090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13000</v>
      </c>
      <c r="E32" s="11">
        <v>11000</v>
      </c>
      <c r="F32" s="11">
        <f>G32+H32</f>
        <v>11709</v>
      </c>
      <c r="G32" s="11">
        <v>430</v>
      </c>
      <c r="H32" s="11">
        <v>11279</v>
      </c>
      <c r="I32" s="11">
        <v>11052</v>
      </c>
      <c r="J32" s="11">
        <v>0</v>
      </c>
      <c r="K32" s="11">
        <f>F32-I32-J32</f>
        <v>657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9814000</v>
      </c>
      <c r="E33" s="11">
        <f>E34+E38</f>
        <v>7565500</v>
      </c>
      <c r="F33" s="11">
        <f>G33+H33</f>
        <v>7585852</v>
      </c>
      <c r="G33" s="11">
        <f>G34+G38</f>
        <v>490700</v>
      </c>
      <c r="H33" s="11">
        <f>H34+H38</f>
        <v>7095152</v>
      </c>
      <c r="I33" s="11">
        <f>I34+I38</f>
        <v>6865447</v>
      </c>
      <c r="J33" s="11">
        <f>J34+J38</f>
        <v>0</v>
      </c>
      <c r="K33" s="11">
        <f>F33-I33-J33</f>
        <v>720405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9208000</v>
      </c>
      <c r="E34" s="11">
        <f>+E35+E36+E37</f>
        <v>6981000</v>
      </c>
      <c r="F34" s="11">
        <f>G34+H34</f>
        <v>6339947</v>
      </c>
      <c r="G34" s="11">
        <f>+G35+G36+G37</f>
        <v>0</v>
      </c>
      <c r="H34" s="11">
        <f>+H35+H36+H37</f>
        <v>6339947</v>
      </c>
      <c r="I34" s="11">
        <f>+I35+I36+I37</f>
        <v>6339947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5830000</v>
      </c>
      <c r="E35" s="11">
        <v>4405000</v>
      </c>
      <c r="F35" s="11">
        <f>G35+H35</f>
        <v>3763947</v>
      </c>
      <c r="G35" s="11">
        <v>0</v>
      </c>
      <c r="H35" s="11">
        <v>3763947</v>
      </c>
      <c r="I35" s="11">
        <v>3763947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40000</v>
      </c>
      <c r="E36" s="11">
        <v>33000</v>
      </c>
      <c r="F36" s="11">
        <f>G36+H36</f>
        <v>33000</v>
      </c>
      <c r="G36" s="11">
        <v>0</v>
      </c>
      <c r="H36" s="11">
        <v>33000</v>
      </c>
      <c r="I36" s="11">
        <v>33000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3338000</v>
      </c>
      <c r="E37" s="11">
        <v>2543000</v>
      </c>
      <c r="F37" s="11">
        <f>G37+H37</f>
        <v>2543000</v>
      </c>
      <c r="G37" s="11">
        <v>0</v>
      </c>
      <c r="H37" s="11">
        <v>2543000</v>
      </c>
      <c r="I37" s="11">
        <v>2543000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606000</v>
      </c>
      <c r="E38" s="11">
        <f>E39+E42</f>
        <v>584500</v>
      </c>
      <c r="F38" s="11">
        <f>G38+H38</f>
        <v>1245905</v>
      </c>
      <c r="G38" s="11">
        <f>G39+G42</f>
        <v>490700</v>
      </c>
      <c r="H38" s="11">
        <f>H39+H42</f>
        <v>755205</v>
      </c>
      <c r="I38" s="11">
        <f>I39+I42</f>
        <v>525500</v>
      </c>
      <c r="J38" s="11">
        <f>J39+J42</f>
        <v>0</v>
      </c>
      <c r="K38" s="11">
        <f>F38-I38-J38</f>
        <v>720405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590000</v>
      </c>
      <c r="E39" s="11">
        <f>E40+E41</f>
        <v>570000</v>
      </c>
      <c r="F39" s="11">
        <f>G39+H39</f>
        <v>1231421</v>
      </c>
      <c r="G39" s="11">
        <f>G40+G41</f>
        <v>490700</v>
      </c>
      <c r="H39" s="11">
        <f>H40+H41</f>
        <v>740721</v>
      </c>
      <c r="I39" s="11">
        <f>I40+I41</f>
        <v>511016</v>
      </c>
      <c r="J39" s="11">
        <f>J40+J41</f>
        <v>0</v>
      </c>
      <c r="K39" s="11">
        <f>F39-I39-J39</f>
        <v>720405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200000</v>
      </c>
      <c r="E40" s="11">
        <v>190000</v>
      </c>
      <c r="F40" s="11">
        <f>G40+H40</f>
        <v>632858</v>
      </c>
      <c r="G40" s="11">
        <v>379551</v>
      </c>
      <c r="H40" s="11">
        <v>253307</v>
      </c>
      <c r="I40" s="11">
        <v>151437</v>
      </c>
      <c r="J40" s="11">
        <v>0</v>
      </c>
      <c r="K40" s="11">
        <f>F40-I40-J40</f>
        <v>481421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390000</v>
      </c>
      <c r="E41" s="11">
        <v>380000</v>
      </c>
      <c r="F41" s="11">
        <f>G41+H41</f>
        <v>598563</v>
      </c>
      <c r="G41" s="11">
        <v>111149</v>
      </c>
      <c r="H41" s="11">
        <v>487414</v>
      </c>
      <c r="I41" s="11">
        <v>359579</v>
      </c>
      <c r="J41" s="11">
        <v>0</v>
      </c>
      <c r="K41" s="11">
        <f>F41-I41-J41</f>
        <v>238984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16000</v>
      </c>
      <c r="E42" s="11">
        <v>14500</v>
      </c>
      <c r="F42" s="11">
        <f>G42+H42</f>
        <v>14484</v>
      </c>
      <c r="G42" s="11">
        <v>0</v>
      </c>
      <c r="H42" s="11">
        <v>14484</v>
      </c>
      <c r="I42" s="11">
        <v>14484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31000</v>
      </c>
      <c r="E43" s="11">
        <f>E44</f>
        <v>30000</v>
      </c>
      <c r="F43" s="11">
        <f>G43+H43</f>
        <v>103536</v>
      </c>
      <c r="G43" s="11">
        <f>G44</f>
        <v>7228</v>
      </c>
      <c r="H43" s="11">
        <f>H44</f>
        <v>96308</v>
      </c>
      <c r="I43" s="11">
        <f>I44</f>
        <v>81921</v>
      </c>
      <c r="J43" s="11">
        <f>J44</f>
        <v>0</v>
      </c>
      <c r="K43" s="11">
        <f>F43-I43-J43</f>
        <v>21615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31000</v>
      </c>
      <c r="E44" s="11">
        <f>E45</f>
        <v>30000</v>
      </c>
      <c r="F44" s="11">
        <f>G44+H44</f>
        <v>103536</v>
      </c>
      <c r="G44" s="11">
        <f>G45</f>
        <v>7228</v>
      </c>
      <c r="H44" s="11">
        <f>H45</f>
        <v>96308</v>
      </c>
      <c r="I44" s="11">
        <f>I45</f>
        <v>81921</v>
      </c>
      <c r="J44" s="11">
        <f>J45</f>
        <v>0</v>
      </c>
      <c r="K44" s="11">
        <f>F44-I44-J44</f>
        <v>21615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31000</v>
      </c>
      <c r="E45" s="11">
        <v>30000</v>
      </c>
      <c r="F45" s="11">
        <f>G45+H45</f>
        <v>103536</v>
      </c>
      <c r="G45" s="11">
        <v>7228</v>
      </c>
      <c r="H45" s="11">
        <v>96308</v>
      </c>
      <c r="I45" s="11">
        <v>81921</v>
      </c>
      <c r="J45" s="11">
        <v>0</v>
      </c>
      <c r="K45" s="11">
        <f>F45-I45-J45</f>
        <v>21615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1188000</v>
      </c>
      <c r="E46" s="11">
        <f>E47+E51</f>
        <v>1052000</v>
      </c>
      <c r="F46" s="11">
        <f>G46+H46</f>
        <v>2308845</v>
      </c>
      <c r="G46" s="11">
        <f>G47+G51</f>
        <v>1467240</v>
      </c>
      <c r="H46" s="11">
        <f>H47+H51</f>
        <v>841605</v>
      </c>
      <c r="I46" s="11">
        <f>I47+I51</f>
        <v>444581</v>
      </c>
      <c r="J46" s="11">
        <f>J47+J51</f>
        <v>0</v>
      </c>
      <c r="K46" s="11">
        <f>F46-I46-J46</f>
        <v>1864264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160000</v>
      </c>
      <c r="E47" s="11">
        <f>E48</f>
        <v>150000</v>
      </c>
      <c r="F47" s="11">
        <f>G47+H47</f>
        <v>179094</v>
      </c>
      <c r="G47" s="11">
        <f>G48</f>
        <v>56835</v>
      </c>
      <c r="H47" s="11">
        <f>H48</f>
        <v>122259</v>
      </c>
      <c r="I47" s="11">
        <f>I48</f>
        <v>91563</v>
      </c>
      <c r="J47" s="11">
        <f>J48</f>
        <v>0</v>
      </c>
      <c r="K47" s="11">
        <f>F47-I47-J47</f>
        <v>87531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160000</v>
      </c>
      <c r="E48" s="11">
        <f>+E49</f>
        <v>150000</v>
      </c>
      <c r="F48" s="11">
        <f>G48+H48</f>
        <v>179094</v>
      </c>
      <c r="G48" s="11">
        <f>+G49</f>
        <v>56835</v>
      </c>
      <c r="H48" s="11">
        <f>+H49</f>
        <v>122259</v>
      </c>
      <c r="I48" s="11">
        <f>+I49</f>
        <v>91563</v>
      </c>
      <c r="J48" s="11">
        <f>+J49</f>
        <v>0</v>
      </c>
      <c r="K48" s="11">
        <f>F48-I48-J48</f>
        <v>87531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160000</v>
      </c>
      <c r="E49" s="11">
        <f>+E50</f>
        <v>150000</v>
      </c>
      <c r="F49" s="11">
        <f>G49+H49</f>
        <v>179094</v>
      </c>
      <c r="G49" s="11">
        <f>+G50</f>
        <v>56835</v>
      </c>
      <c r="H49" s="11">
        <f>+H50</f>
        <v>122259</v>
      </c>
      <c r="I49" s="11">
        <f>+I50</f>
        <v>91563</v>
      </c>
      <c r="J49" s="11">
        <f>+J50</f>
        <v>0</v>
      </c>
      <c r="K49" s="11">
        <f>F49-I49-J49</f>
        <v>87531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160000</v>
      </c>
      <c r="E50" s="11">
        <v>150000</v>
      </c>
      <c r="F50" s="11">
        <f>G50+H50</f>
        <v>179094</v>
      </c>
      <c r="G50" s="11">
        <v>56835</v>
      </c>
      <c r="H50" s="11">
        <v>122259</v>
      </c>
      <c r="I50" s="11">
        <v>91563</v>
      </c>
      <c r="J50" s="11">
        <v>0</v>
      </c>
      <c r="K50" s="11">
        <f>F50-I50-J50</f>
        <v>87531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D52+D55+D58</f>
        <v>1028000</v>
      </c>
      <c r="E51" s="11">
        <f>E52+E55+E58</f>
        <v>902000</v>
      </c>
      <c r="F51" s="11">
        <f>G51+H51</f>
        <v>2129751</v>
      </c>
      <c r="G51" s="11">
        <f>G52+G55+G58</f>
        <v>1410405</v>
      </c>
      <c r="H51" s="11">
        <f>H52+H55+H58</f>
        <v>719346</v>
      </c>
      <c r="I51" s="11">
        <f>I52+I55+I58</f>
        <v>353018</v>
      </c>
      <c r="J51" s="11">
        <f>J52+J55+J58</f>
        <v>0</v>
      </c>
      <c r="K51" s="11">
        <f>F51-I51-J51</f>
        <v>1776733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D53+D54</f>
        <v>3000</v>
      </c>
      <c r="E52" s="11">
        <f>E53+E54</f>
        <v>3000</v>
      </c>
      <c r="F52" s="11">
        <f>G52+H52</f>
        <v>19865</v>
      </c>
      <c r="G52" s="11">
        <f>G53+G54</f>
        <v>19865</v>
      </c>
      <c r="H52" s="11">
        <f>H53+H54</f>
        <v>0</v>
      </c>
      <c r="I52" s="11">
        <f>I53+I54</f>
        <v>1234</v>
      </c>
      <c r="J52" s="11">
        <f>J53+J54</f>
        <v>0</v>
      </c>
      <c r="K52" s="11">
        <f>F52-I52-J52</f>
        <v>18631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3000</v>
      </c>
      <c r="E53" s="11">
        <v>3000</v>
      </c>
      <c r="F53" s="11">
        <f>G53+H53</f>
        <v>19365</v>
      </c>
      <c r="G53" s="11">
        <v>19365</v>
      </c>
      <c r="H53" s="11">
        <v>0</v>
      </c>
      <c r="I53" s="11">
        <v>1234</v>
      </c>
      <c r="J53" s="11">
        <v>0</v>
      </c>
      <c r="K53" s="11">
        <f>F53-I53-J53</f>
        <v>18131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500</v>
      </c>
      <c r="G54" s="11">
        <v>500</v>
      </c>
      <c r="H54" s="11">
        <v>0</v>
      </c>
      <c r="I54" s="11">
        <v>0</v>
      </c>
      <c r="J54" s="11">
        <v>0</v>
      </c>
      <c r="K54" s="11">
        <f>F54-I54-J54</f>
        <v>500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575000</v>
      </c>
      <c r="E55" s="11">
        <f>E56</f>
        <v>489000</v>
      </c>
      <c r="F55" s="11">
        <f>G55+H55</f>
        <v>1655208</v>
      </c>
      <c r="G55" s="11">
        <f>G56</f>
        <v>1385862</v>
      </c>
      <c r="H55" s="11">
        <f>H56</f>
        <v>269346</v>
      </c>
      <c r="I55" s="11">
        <f>I56</f>
        <v>158678</v>
      </c>
      <c r="J55" s="11">
        <f>J56</f>
        <v>0</v>
      </c>
      <c r="K55" s="11">
        <f>F55-I55-J55</f>
        <v>1496530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575000</v>
      </c>
      <c r="E56" s="11">
        <f>E57</f>
        <v>489000</v>
      </c>
      <c r="F56" s="11">
        <f>G56+H56</f>
        <v>1655208</v>
      </c>
      <c r="G56" s="11">
        <f>G57</f>
        <v>1385862</v>
      </c>
      <c r="H56" s="11">
        <f>H57</f>
        <v>269346</v>
      </c>
      <c r="I56" s="11">
        <f>I57</f>
        <v>158678</v>
      </c>
      <c r="J56" s="11">
        <f>J57</f>
        <v>0</v>
      </c>
      <c r="K56" s="11">
        <f>F56-I56-J56</f>
        <v>1496530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575000</v>
      </c>
      <c r="E57" s="11">
        <v>489000</v>
      </c>
      <c r="F57" s="11">
        <f>G57+H57</f>
        <v>1655208</v>
      </c>
      <c r="G57" s="11">
        <v>1385862</v>
      </c>
      <c r="H57" s="11">
        <v>269346</v>
      </c>
      <c r="I57" s="11">
        <v>158678</v>
      </c>
      <c r="J57" s="11">
        <v>0</v>
      </c>
      <c r="K57" s="11">
        <f>F57-I57-J57</f>
        <v>1496530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f>+D59+D60</f>
        <v>450000</v>
      </c>
      <c r="E58" s="11">
        <f>+E59+E60</f>
        <v>410000</v>
      </c>
      <c r="F58" s="11">
        <f>G58+H58</f>
        <v>454678</v>
      </c>
      <c r="G58" s="11">
        <f>+G59+G60</f>
        <v>4678</v>
      </c>
      <c r="H58" s="11">
        <f>+H59+H60</f>
        <v>450000</v>
      </c>
      <c r="I58" s="11">
        <f>+I59+I60</f>
        <v>193106</v>
      </c>
      <c r="J58" s="11">
        <f>+J59+J60</f>
        <v>0</v>
      </c>
      <c r="K58" s="11">
        <f>F58-I58-J58</f>
        <v>261572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250000</v>
      </c>
      <c r="E59" s="11">
        <v>230000</v>
      </c>
      <c r="F59" s="11">
        <f>G59+H59</f>
        <v>254678</v>
      </c>
      <c r="G59" s="11">
        <v>4678</v>
      </c>
      <c r="H59" s="11">
        <v>250000</v>
      </c>
      <c r="I59" s="11">
        <v>125178</v>
      </c>
      <c r="J59" s="11">
        <v>0</v>
      </c>
      <c r="K59" s="11">
        <f>F59-I59-J59</f>
        <v>129500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200000</v>
      </c>
      <c r="E60" s="11">
        <v>180000</v>
      </c>
      <c r="F60" s="11">
        <f>G60+H60</f>
        <v>200000</v>
      </c>
      <c r="G60" s="11">
        <v>0</v>
      </c>
      <c r="H60" s="11">
        <v>200000</v>
      </c>
      <c r="I60" s="11">
        <v>67928</v>
      </c>
      <c r="J60" s="11">
        <v>0</v>
      </c>
      <c r="K60" s="11">
        <f>F60-I60-J60</f>
        <v>132072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-3157000</v>
      </c>
      <c r="E61" s="11">
        <v>-3097000</v>
      </c>
      <c r="F61" s="11">
        <f>G61+H61</f>
        <v>-2306751</v>
      </c>
      <c r="G61" s="11">
        <v>0</v>
      </c>
      <c r="H61" s="11">
        <v>-2306751</v>
      </c>
      <c r="I61" s="11">
        <v>-2306751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3157000</v>
      </c>
      <c r="E62" s="11">
        <v>3097000</v>
      </c>
      <c r="F62" s="11">
        <f>G62+H62</f>
        <v>2306751</v>
      </c>
      <c r="G62" s="11">
        <v>0</v>
      </c>
      <c r="H62" s="11">
        <v>2306751</v>
      </c>
      <c r="I62" s="11">
        <v>2306751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f>D64</f>
        <v>2808</v>
      </c>
      <c r="E63" s="11">
        <f>E64</f>
        <v>2808</v>
      </c>
      <c r="F63" s="11">
        <f>G63+H63</f>
        <v>2807</v>
      </c>
      <c r="G63" s="11">
        <f>G64</f>
        <v>0</v>
      </c>
      <c r="H63" s="11">
        <f>H64</f>
        <v>2807</v>
      </c>
      <c r="I63" s="11">
        <f>I64</f>
        <v>2807</v>
      </c>
      <c r="J63" s="11">
        <f>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f>D65</f>
        <v>2808</v>
      </c>
      <c r="E64" s="11">
        <f>E65</f>
        <v>2808</v>
      </c>
      <c r="F64" s="11">
        <f>G64+H64</f>
        <v>2807</v>
      </c>
      <c r="G64" s="11">
        <f>G65</f>
        <v>0</v>
      </c>
      <c r="H64" s="11">
        <f>H65</f>
        <v>2807</v>
      </c>
      <c r="I64" s="11">
        <f>I65</f>
        <v>2807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v>2808</v>
      </c>
      <c r="E65" s="11">
        <v>2808</v>
      </c>
      <c r="F65" s="11">
        <f>G65+H65</f>
        <v>2807</v>
      </c>
      <c r="G65" s="11">
        <v>0</v>
      </c>
      <c r="H65" s="11">
        <v>2807</v>
      </c>
      <c r="I65" s="11">
        <v>2807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267694</v>
      </c>
      <c r="E66" s="11">
        <f>E67</f>
        <v>267694</v>
      </c>
      <c r="F66" s="11">
        <f>G66+H66</f>
        <v>267536</v>
      </c>
      <c r="G66" s="11">
        <f>G67</f>
        <v>0</v>
      </c>
      <c r="H66" s="11">
        <f>H67</f>
        <v>267536</v>
      </c>
      <c r="I66" s="11">
        <f>I67</f>
        <v>267536</v>
      </c>
      <c r="J66" s="11">
        <f>J67</f>
        <v>0</v>
      </c>
      <c r="K66" s="11">
        <f>F66-I66-J66</f>
        <v>0</v>
      </c>
    </row>
    <row r="67" spans="1:12" s="6" customFormat="1" ht="43.5" x14ac:dyDescent="0.25">
      <c r="A67" s="10" t="s">
        <v>187</v>
      </c>
      <c r="B67" s="10" t="s">
        <v>188</v>
      </c>
      <c r="C67" s="10" t="s">
        <v>189</v>
      </c>
      <c r="D67" s="11">
        <f>+D68</f>
        <v>267694</v>
      </c>
      <c r="E67" s="11">
        <f>+E68</f>
        <v>267694</v>
      </c>
      <c r="F67" s="11">
        <f>G67+H67</f>
        <v>267536</v>
      </c>
      <c r="G67" s="11">
        <f>+G68</f>
        <v>0</v>
      </c>
      <c r="H67" s="11">
        <f>+H68</f>
        <v>267536</v>
      </c>
      <c r="I67" s="11">
        <f>+I68</f>
        <v>267536</v>
      </c>
      <c r="J67" s="11">
        <f>+J68</f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v>267694</v>
      </c>
      <c r="E68" s="11">
        <v>267694</v>
      </c>
      <c r="F68" s="11">
        <f>G68+H68</f>
        <v>267536</v>
      </c>
      <c r="G68" s="11">
        <v>0</v>
      </c>
      <c r="H68" s="11">
        <v>267536</v>
      </c>
      <c r="I68" s="11">
        <v>267536</v>
      </c>
      <c r="J68" s="11">
        <v>0</v>
      </c>
      <c r="K68" s="11">
        <f>F68-I68-J68</f>
        <v>0</v>
      </c>
    </row>
    <row r="69" spans="1:12" s="6" customFormat="1" x14ac:dyDescent="0.25">
      <c r="A69" s="10" t="s">
        <v>193</v>
      </c>
      <c r="B69" s="10" t="s">
        <v>194</v>
      </c>
      <c r="C69" s="10" t="s">
        <v>195</v>
      </c>
      <c r="D69" s="11">
        <f>D70</f>
        <v>17982994</v>
      </c>
      <c r="E69" s="11">
        <f>E70</f>
        <v>17916994</v>
      </c>
      <c r="F69" s="11">
        <f>G69+H69</f>
        <v>15921735</v>
      </c>
      <c r="G69" s="11">
        <f>G70</f>
        <v>0</v>
      </c>
      <c r="H69" s="11">
        <f>H70</f>
        <v>15921735</v>
      </c>
      <c r="I69" s="11">
        <f>I70</f>
        <v>15921735</v>
      </c>
      <c r="J69" s="11">
        <f>J70</f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f>D71</f>
        <v>17982994</v>
      </c>
      <c r="E70" s="11">
        <f>E71</f>
        <v>17916994</v>
      </c>
      <c r="F70" s="11">
        <f>G70+H70</f>
        <v>15921735</v>
      </c>
      <c r="G70" s="11">
        <f>G71</f>
        <v>0</v>
      </c>
      <c r="H70" s="11">
        <f>H71</f>
        <v>15921735</v>
      </c>
      <c r="I70" s="11">
        <f>I71</f>
        <v>15921735</v>
      </c>
      <c r="J70" s="11">
        <f>J71</f>
        <v>0</v>
      </c>
      <c r="K70" s="11">
        <f>F70-I70-J70</f>
        <v>0</v>
      </c>
    </row>
    <row r="71" spans="1:12" s="6" customFormat="1" ht="96" x14ac:dyDescent="0.25">
      <c r="A71" s="10" t="s">
        <v>199</v>
      </c>
      <c r="B71" s="10" t="s">
        <v>200</v>
      </c>
      <c r="C71" s="10" t="s">
        <v>201</v>
      </c>
      <c r="D71" s="11">
        <f>+D72+D73+D74+D75+D76</f>
        <v>17982994</v>
      </c>
      <c r="E71" s="11">
        <f>+E72+E73+E74+E75+E76</f>
        <v>17916994</v>
      </c>
      <c r="F71" s="11">
        <f>G71+H71</f>
        <v>15921735</v>
      </c>
      <c r="G71" s="11">
        <f>+G72+G73+G74+G75+G76</f>
        <v>0</v>
      </c>
      <c r="H71" s="11">
        <f>+H72+H73+H74+H75+H76</f>
        <v>15921735</v>
      </c>
      <c r="I71" s="11">
        <f>+I72+I73+I74+I75+I76</f>
        <v>15921735</v>
      </c>
      <c r="J71" s="11">
        <f>+J72+J73+J74+J75+J76</f>
        <v>0</v>
      </c>
      <c r="K71" s="11">
        <f>F71-I71-J71</f>
        <v>0</v>
      </c>
    </row>
    <row r="72" spans="1:12" s="6" customFormat="1" ht="33" x14ac:dyDescent="0.25">
      <c r="A72" s="10" t="s">
        <v>202</v>
      </c>
      <c r="B72" s="10" t="s">
        <v>203</v>
      </c>
      <c r="C72" s="10" t="s">
        <v>204</v>
      </c>
      <c r="D72" s="11">
        <v>142000</v>
      </c>
      <c r="E72" s="11">
        <v>142000</v>
      </c>
      <c r="F72" s="11">
        <f>G72+H72</f>
        <v>22000</v>
      </c>
      <c r="G72" s="11">
        <v>0</v>
      </c>
      <c r="H72" s="11">
        <v>22000</v>
      </c>
      <c r="I72" s="11">
        <v>22000</v>
      </c>
      <c r="J72" s="11">
        <v>0</v>
      </c>
      <c r="K72" s="11">
        <f>F72-I72-J72</f>
        <v>0</v>
      </c>
    </row>
    <row r="73" spans="1:12" s="6" customFormat="1" ht="43.5" x14ac:dyDescent="0.25">
      <c r="A73" s="10" t="s">
        <v>205</v>
      </c>
      <c r="B73" s="10" t="s">
        <v>206</v>
      </c>
      <c r="C73" s="10" t="s">
        <v>207</v>
      </c>
      <c r="D73" s="11">
        <v>200000</v>
      </c>
      <c r="E73" s="11">
        <v>150000</v>
      </c>
      <c r="F73" s="11">
        <f>G73+H73</f>
        <v>115640</v>
      </c>
      <c r="G73" s="11">
        <v>0</v>
      </c>
      <c r="H73" s="11">
        <v>115640</v>
      </c>
      <c r="I73" s="11">
        <v>115640</v>
      </c>
      <c r="J73" s="11">
        <v>0</v>
      </c>
      <c r="K73" s="11">
        <f>F73-I73-J73</f>
        <v>0</v>
      </c>
    </row>
    <row r="74" spans="1:12" s="6" customFormat="1" ht="22.5" x14ac:dyDescent="0.25">
      <c r="A74" s="10" t="s">
        <v>208</v>
      </c>
      <c r="B74" s="10" t="s">
        <v>209</v>
      </c>
      <c r="C74" s="10" t="s">
        <v>210</v>
      </c>
      <c r="D74" s="11">
        <v>70000</v>
      </c>
      <c r="E74" s="11">
        <v>54000</v>
      </c>
      <c r="F74" s="11">
        <f>G74+H74</f>
        <v>55151</v>
      </c>
      <c r="G74" s="11">
        <v>0</v>
      </c>
      <c r="H74" s="11">
        <v>55151</v>
      </c>
      <c r="I74" s="11">
        <v>55151</v>
      </c>
      <c r="J74" s="11">
        <v>0</v>
      </c>
      <c r="K74" s="11">
        <f>F74-I74-J74</f>
        <v>0</v>
      </c>
    </row>
    <row r="75" spans="1:12" s="6" customFormat="1" ht="22.5" x14ac:dyDescent="0.25">
      <c r="A75" s="10" t="s">
        <v>211</v>
      </c>
      <c r="B75" s="10" t="s">
        <v>212</v>
      </c>
      <c r="C75" s="10" t="s">
        <v>213</v>
      </c>
      <c r="D75" s="11">
        <v>2006977</v>
      </c>
      <c r="E75" s="11">
        <v>2006977</v>
      </c>
      <c r="F75" s="11">
        <f>G75+H75</f>
        <v>1945130</v>
      </c>
      <c r="G75" s="11">
        <v>0</v>
      </c>
      <c r="H75" s="11">
        <v>1945130</v>
      </c>
      <c r="I75" s="11">
        <v>1945130</v>
      </c>
      <c r="J75" s="11">
        <v>0</v>
      </c>
      <c r="K75" s="11">
        <f>F75-I75-J75</f>
        <v>0</v>
      </c>
    </row>
    <row r="76" spans="1:12" s="6" customFormat="1" ht="33" x14ac:dyDescent="0.25">
      <c r="A76" s="10" t="s">
        <v>214</v>
      </c>
      <c r="B76" s="10" t="s">
        <v>215</v>
      </c>
      <c r="C76" s="10" t="s">
        <v>216</v>
      </c>
      <c r="D76" s="11">
        <v>15564017</v>
      </c>
      <c r="E76" s="11">
        <v>15564017</v>
      </c>
      <c r="F76" s="11">
        <f>G76+H76</f>
        <v>13783814</v>
      </c>
      <c r="G76" s="11">
        <v>0</v>
      </c>
      <c r="H76" s="11">
        <v>13783814</v>
      </c>
      <c r="I76" s="11">
        <v>13783814</v>
      </c>
      <c r="J76" s="11">
        <v>0</v>
      </c>
      <c r="K76" s="11">
        <f>F76-I76-J76</f>
        <v>0</v>
      </c>
    </row>
    <row r="77" spans="1:12" s="6" customFormat="1" x14ac:dyDescent="0.25">
      <c r="A77" s="8"/>
      <c r="B77" s="8"/>
      <c r="C77" s="8"/>
      <c r="D77" s="9"/>
      <c r="E77" s="9"/>
      <c r="F77" s="9"/>
      <c r="G77" s="9"/>
      <c r="H77" s="9"/>
      <c r="I77" s="9"/>
      <c r="J77" s="9"/>
      <c r="K77" s="9"/>
    </row>
    <row r="78" spans="1:12" x14ac:dyDescent="0.25">
      <c r="A78" s="13" t="s">
        <v>217</v>
      </c>
      <c r="B78" s="13"/>
      <c r="C78" s="13"/>
      <c r="D78" s="13"/>
      <c r="E78" s="13" t="s">
        <v>219</v>
      </c>
      <c r="F78" s="13"/>
      <c r="G78" s="13"/>
      <c r="H78" s="13"/>
      <c r="I78" s="13" t="s">
        <v>221</v>
      </c>
      <c r="J78" s="13"/>
      <c r="K78" s="13"/>
      <c r="L78" s="13"/>
    </row>
    <row r="79" spans="1:12" x14ac:dyDescent="0.25">
      <c r="A79" s="3" t="s">
        <v>218</v>
      </c>
      <c r="B79" s="3"/>
      <c r="C79" s="3"/>
      <c r="D79" s="3"/>
      <c r="E79" s="3" t="s">
        <v>220</v>
      </c>
      <c r="F79" s="3"/>
      <c r="G79" s="3"/>
      <c r="H79" s="3"/>
      <c r="I79" s="3"/>
      <c r="J79" s="3"/>
      <c r="K79" s="3"/>
      <c r="L79" s="3"/>
    </row>
    <row r="155" spans="1:20" x14ac:dyDescent="0.25">
      <c r="A155" s="12"/>
      <c r="B155" s="12"/>
      <c r="C155" s="12"/>
      <c r="D155" s="12"/>
      <c r="I155" s="12"/>
      <c r="J155" s="12"/>
      <c r="K155" s="12"/>
      <c r="L155" s="12"/>
      <c r="Q155" s="12"/>
      <c r="R155" s="12"/>
      <c r="S155" s="12"/>
      <c r="T155" s="12"/>
    </row>
  </sheetData>
  <mergeCells count="22">
    <mergeCell ref="A78:D78"/>
    <mergeCell ref="A79:D79"/>
    <mergeCell ref="E78:H78"/>
    <mergeCell ref="E79:H79"/>
    <mergeCell ref="I78:L78"/>
    <mergeCell ref="I79:L7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43A20-C2B7-46AB-8B4C-4C10D6D961D2}">
  <dimension ref="A1:T13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223</v>
      </c>
      <c r="C11" s="10" t="s">
        <v>21</v>
      </c>
      <c r="D11" s="11">
        <f>D12+D62</f>
        <v>11512000</v>
      </c>
      <c r="E11" s="11">
        <f>E12+E62</f>
        <v>8778500</v>
      </c>
      <c r="F11" s="11">
        <f>G11+H11</f>
        <v>13441607</v>
      </c>
      <c r="G11" s="11">
        <f>G12+G62</f>
        <v>4028202</v>
      </c>
      <c r="H11" s="11">
        <f>H12+H62</f>
        <v>9413405</v>
      </c>
      <c r="I11" s="11">
        <f>I12+I62</f>
        <v>7276162</v>
      </c>
      <c r="J11" s="11">
        <f>J12+J62</f>
        <v>0</v>
      </c>
      <c r="K11" s="11">
        <f>F11-I11-J11</f>
        <v>6165445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11242000</v>
      </c>
      <c r="E12" s="11">
        <f>E13+E45</f>
        <v>8574500</v>
      </c>
      <c r="F12" s="11">
        <f>G12+H12</f>
        <v>13270816</v>
      </c>
      <c r="G12" s="11">
        <f>G13+G45</f>
        <v>4028202</v>
      </c>
      <c r="H12" s="11">
        <f>H13+H45</f>
        <v>9242614</v>
      </c>
      <c r="I12" s="11">
        <f>I13+I45</f>
        <v>7105371</v>
      </c>
      <c r="J12" s="11">
        <f>J13+J45</f>
        <v>0</v>
      </c>
      <c r="K12" s="11">
        <f>F12-I12-J12</f>
        <v>6165445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13211000</v>
      </c>
      <c r="E13" s="11">
        <f>E14+E22+E32+E42</f>
        <v>10619500</v>
      </c>
      <c r="F13" s="11">
        <f>G13+H13</f>
        <v>13268722</v>
      </c>
      <c r="G13" s="11">
        <f>G14+G22+G32+G42</f>
        <v>2560962</v>
      </c>
      <c r="H13" s="11">
        <f>H14+H22+H32+H42</f>
        <v>10707760</v>
      </c>
      <c r="I13" s="11">
        <f>I14+I22+I32+I42</f>
        <v>8967541</v>
      </c>
      <c r="J13" s="11">
        <f>J14+J22+J32+J42</f>
        <v>0</v>
      </c>
      <c r="K13" s="11">
        <f>F13-I13-J13</f>
        <v>4301181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1113000</v>
      </c>
      <c r="E14" s="11">
        <f>+E15</f>
        <v>835000</v>
      </c>
      <c r="F14" s="11">
        <f>G14+H14</f>
        <v>1007086</v>
      </c>
      <c r="G14" s="11">
        <f>+G15</f>
        <v>0</v>
      </c>
      <c r="H14" s="11">
        <f>+H15</f>
        <v>1007086</v>
      </c>
      <c r="I14" s="11">
        <f>+I15</f>
        <v>1007086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224</v>
      </c>
      <c r="B15" s="10" t="s">
        <v>35</v>
      </c>
      <c r="C15" s="10" t="s">
        <v>36</v>
      </c>
      <c r="D15" s="11">
        <f>D16+D18</f>
        <v>1113000</v>
      </c>
      <c r="E15" s="11">
        <f>E16+E18</f>
        <v>835000</v>
      </c>
      <c r="F15" s="11">
        <f>G15+H15</f>
        <v>1007086</v>
      </c>
      <c r="G15" s="11">
        <f>G16+G18</f>
        <v>0</v>
      </c>
      <c r="H15" s="11">
        <f>H16+H18</f>
        <v>1007086</v>
      </c>
      <c r="I15" s="11">
        <f>I16+I18</f>
        <v>1007086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30000</v>
      </c>
      <c r="E16" s="11">
        <f>+E17</f>
        <v>25000</v>
      </c>
      <c r="F16" s="11">
        <f>G16+H16</f>
        <v>13892</v>
      </c>
      <c r="G16" s="11">
        <f>+G17</f>
        <v>0</v>
      </c>
      <c r="H16" s="11">
        <f>+H17</f>
        <v>13892</v>
      </c>
      <c r="I16" s="11">
        <f>+I17</f>
        <v>13892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225</v>
      </c>
      <c r="B17" s="10" t="s">
        <v>41</v>
      </c>
      <c r="C17" s="10" t="s">
        <v>42</v>
      </c>
      <c r="D17" s="11">
        <v>30000</v>
      </c>
      <c r="E17" s="11">
        <v>25000</v>
      </c>
      <c r="F17" s="11">
        <f>G17+H17</f>
        <v>13892</v>
      </c>
      <c r="G17" s="11">
        <v>0</v>
      </c>
      <c r="H17" s="11">
        <v>13892</v>
      </c>
      <c r="I17" s="11">
        <v>13892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1083000</v>
      </c>
      <c r="E18" s="11">
        <f>E19+E20+E21</f>
        <v>810000</v>
      </c>
      <c r="F18" s="11">
        <f>G18+H18</f>
        <v>993194</v>
      </c>
      <c r="G18" s="11">
        <f>G19+G20+G21</f>
        <v>0</v>
      </c>
      <c r="H18" s="11">
        <f>H19+H20+H21</f>
        <v>993194</v>
      </c>
      <c r="I18" s="11">
        <f>I19+I20+I21</f>
        <v>993194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564000</v>
      </c>
      <c r="E19" s="11">
        <v>423000</v>
      </c>
      <c r="F19" s="11">
        <f>G19+H19</f>
        <v>550050</v>
      </c>
      <c r="G19" s="11">
        <v>0</v>
      </c>
      <c r="H19" s="11">
        <v>550050</v>
      </c>
      <c r="I19" s="11">
        <v>550050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369000</v>
      </c>
      <c r="E20" s="11">
        <v>276000</v>
      </c>
      <c r="F20" s="11">
        <f>G20+H20</f>
        <v>327001</v>
      </c>
      <c r="G20" s="11">
        <v>0</v>
      </c>
      <c r="H20" s="11">
        <v>327001</v>
      </c>
      <c r="I20" s="11">
        <v>327001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150000</v>
      </c>
      <c r="E21" s="11">
        <v>111000</v>
      </c>
      <c r="F21" s="11">
        <f>G21+H21</f>
        <v>116143</v>
      </c>
      <c r="G21" s="11">
        <v>0</v>
      </c>
      <c r="H21" s="11">
        <v>116143</v>
      </c>
      <c r="I21" s="11">
        <v>116143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226</v>
      </c>
      <c r="B22" s="10" t="s">
        <v>56</v>
      </c>
      <c r="C22" s="10" t="s">
        <v>57</v>
      </c>
      <c r="D22" s="11">
        <f>D23</f>
        <v>2253000</v>
      </c>
      <c r="E22" s="11">
        <f>E23</f>
        <v>2189000</v>
      </c>
      <c r="F22" s="11">
        <f>G22+H22</f>
        <v>4572248</v>
      </c>
      <c r="G22" s="11">
        <f>G23</f>
        <v>2063034</v>
      </c>
      <c r="H22" s="11">
        <f>H23</f>
        <v>2509214</v>
      </c>
      <c r="I22" s="11">
        <f>I23</f>
        <v>1013087</v>
      </c>
      <c r="J22" s="11">
        <f>J23</f>
        <v>0</v>
      </c>
      <c r="K22" s="11">
        <f>F22-I22-J22</f>
        <v>3559161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2253000</v>
      </c>
      <c r="E23" s="11">
        <f>E24+E27+E31</f>
        <v>2189000</v>
      </c>
      <c r="F23" s="11">
        <f>G23+H23</f>
        <v>4572248</v>
      </c>
      <c r="G23" s="11">
        <f>G24+G27+G31</f>
        <v>2063034</v>
      </c>
      <c r="H23" s="11">
        <f>H24+H27+H31</f>
        <v>2509214</v>
      </c>
      <c r="I23" s="11">
        <f>I24+I27+I31</f>
        <v>1013087</v>
      </c>
      <c r="J23" s="11">
        <f>J24+J27+J31</f>
        <v>0</v>
      </c>
      <c r="K23" s="11">
        <f>F23-I23-J23</f>
        <v>3559161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1000000</v>
      </c>
      <c r="E24" s="11">
        <f>E25+E26</f>
        <v>979000</v>
      </c>
      <c r="F24" s="11">
        <f>G24+H24</f>
        <v>2398161</v>
      </c>
      <c r="G24" s="11">
        <f>G25+G26</f>
        <v>436712</v>
      </c>
      <c r="H24" s="11">
        <f>H25+H26</f>
        <v>1961449</v>
      </c>
      <c r="I24" s="11">
        <f>I25+I26</f>
        <v>585938</v>
      </c>
      <c r="J24" s="11">
        <f>J25+J26</f>
        <v>0</v>
      </c>
      <c r="K24" s="11">
        <f>F24-I24-J24</f>
        <v>1812223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100000</v>
      </c>
      <c r="E25" s="11">
        <v>89000</v>
      </c>
      <c r="F25" s="11">
        <f>G25+H25</f>
        <v>213383</v>
      </c>
      <c r="G25" s="11">
        <v>121817</v>
      </c>
      <c r="H25" s="11">
        <v>91566</v>
      </c>
      <c r="I25" s="11">
        <v>58900</v>
      </c>
      <c r="J25" s="11">
        <v>0</v>
      </c>
      <c r="K25" s="11">
        <f>F25-I25-J25</f>
        <v>154483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900000</v>
      </c>
      <c r="E26" s="11">
        <v>890000</v>
      </c>
      <c r="F26" s="11">
        <f>G26+H26</f>
        <v>2184778</v>
      </c>
      <c r="G26" s="11">
        <v>314895</v>
      </c>
      <c r="H26" s="11">
        <v>1869883</v>
      </c>
      <c r="I26" s="11">
        <v>527038</v>
      </c>
      <c r="J26" s="11">
        <v>0</v>
      </c>
      <c r="K26" s="11">
        <f>F26-I26-J26</f>
        <v>1657740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1240000</v>
      </c>
      <c r="E27" s="11">
        <f>E28+E29+E30</f>
        <v>1199000</v>
      </c>
      <c r="F27" s="11">
        <f>G27+H27</f>
        <v>2162378</v>
      </c>
      <c r="G27" s="11">
        <f>G28+G29+G30</f>
        <v>1625892</v>
      </c>
      <c r="H27" s="11">
        <f>H28+H29+H30</f>
        <v>536486</v>
      </c>
      <c r="I27" s="11">
        <f>I28+I29+I30</f>
        <v>416097</v>
      </c>
      <c r="J27" s="11">
        <f>J28+J29+J30</f>
        <v>0</v>
      </c>
      <c r="K27" s="11">
        <f>F27-I27-J27</f>
        <v>1746281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190000</v>
      </c>
      <c r="E28" s="11">
        <v>170000</v>
      </c>
      <c r="F28" s="11">
        <f>G28+H28</f>
        <v>389094</v>
      </c>
      <c r="G28" s="11">
        <v>280513</v>
      </c>
      <c r="H28" s="11">
        <v>108581</v>
      </c>
      <c r="I28" s="11">
        <v>77777</v>
      </c>
      <c r="J28" s="11">
        <v>0</v>
      </c>
      <c r="K28" s="11">
        <f>F28-I28-J28</f>
        <v>311317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50000</v>
      </c>
      <c r="E29" s="11">
        <v>49000</v>
      </c>
      <c r="F29" s="11">
        <f>G29+H29</f>
        <v>101896</v>
      </c>
      <c r="G29" s="11">
        <v>70200</v>
      </c>
      <c r="H29" s="11">
        <v>31696</v>
      </c>
      <c r="I29" s="11">
        <v>26022</v>
      </c>
      <c r="J29" s="11">
        <v>0</v>
      </c>
      <c r="K29" s="11">
        <f>F29-I29-J29</f>
        <v>75874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1000000</v>
      </c>
      <c r="E30" s="11">
        <v>980000</v>
      </c>
      <c r="F30" s="11">
        <f>G30+H30</f>
        <v>1671388</v>
      </c>
      <c r="G30" s="11">
        <v>1275179</v>
      </c>
      <c r="H30" s="11">
        <v>396209</v>
      </c>
      <c r="I30" s="11">
        <v>312298</v>
      </c>
      <c r="J30" s="11">
        <v>0</v>
      </c>
      <c r="K30" s="11">
        <f>F30-I30-J30</f>
        <v>1359090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13000</v>
      </c>
      <c r="E31" s="11">
        <v>11000</v>
      </c>
      <c r="F31" s="11">
        <f>G31+H31</f>
        <v>11709</v>
      </c>
      <c r="G31" s="11">
        <v>430</v>
      </c>
      <c r="H31" s="11">
        <v>11279</v>
      </c>
      <c r="I31" s="11">
        <v>11052</v>
      </c>
      <c r="J31" s="11">
        <v>0</v>
      </c>
      <c r="K31" s="11">
        <f>F31-I31-J31</f>
        <v>657</v>
      </c>
    </row>
    <row r="32" spans="1:11" s="6" customFormat="1" ht="22.5" x14ac:dyDescent="0.25">
      <c r="A32" s="10" t="s">
        <v>227</v>
      </c>
      <c r="B32" s="10" t="s">
        <v>86</v>
      </c>
      <c r="C32" s="10" t="s">
        <v>87</v>
      </c>
      <c r="D32" s="11">
        <f>D33+D37</f>
        <v>9814000</v>
      </c>
      <c r="E32" s="11">
        <f>E33+E37</f>
        <v>7565500</v>
      </c>
      <c r="F32" s="11">
        <f>G32+H32</f>
        <v>7585852</v>
      </c>
      <c r="G32" s="11">
        <f>G33+G37</f>
        <v>490700</v>
      </c>
      <c r="H32" s="11">
        <f>H33+H37</f>
        <v>7095152</v>
      </c>
      <c r="I32" s="11">
        <f>I33+I37</f>
        <v>6865447</v>
      </c>
      <c r="J32" s="11">
        <f>J33+J37</f>
        <v>0</v>
      </c>
      <c r="K32" s="11">
        <f>F32-I32-J32</f>
        <v>720405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9208000</v>
      </c>
      <c r="E33" s="11">
        <f>+E34+E35+E36</f>
        <v>6981000</v>
      </c>
      <c r="F33" s="11">
        <f>G33+H33</f>
        <v>6339947</v>
      </c>
      <c r="G33" s="11">
        <f>+G34+G35+G36</f>
        <v>0</v>
      </c>
      <c r="H33" s="11">
        <f>+H34+H35+H36</f>
        <v>6339947</v>
      </c>
      <c r="I33" s="11">
        <f>+I34+I35+I36</f>
        <v>6339947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228</v>
      </c>
      <c r="B34" s="10" t="s">
        <v>92</v>
      </c>
      <c r="C34" s="10" t="s">
        <v>93</v>
      </c>
      <c r="D34" s="11">
        <v>5830000</v>
      </c>
      <c r="E34" s="11">
        <v>4405000</v>
      </c>
      <c r="F34" s="11">
        <f>G34+H34</f>
        <v>3763947</v>
      </c>
      <c r="G34" s="11">
        <v>0</v>
      </c>
      <c r="H34" s="11">
        <v>3763947</v>
      </c>
      <c r="I34" s="11">
        <v>3763947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229</v>
      </c>
      <c r="B35" s="10" t="s">
        <v>95</v>
      </c>
      <c r="C35" s="10" t="s">
        <v>96</v>
      </c>
      <c r="D35" s="11">
        <v>40000</v>
      </c>
      <c r="E35" s="11">
        <v>33000</v>
      </c>
      <c r="F35" s="11">
        <f>G35+H35</f>
        <v>33000</v>
      </c>
      <c r="G35" s="11">
        <v>0</v>
      </c>
      <c r="H35" s="11">
        <v>33000</v>
      </c>
      <c r="I35" s="11">
        <v>33000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3338000</v>
      </c>
      <c r="E36" s="11">
        <v>2543000</v>
      </c>
      <c r="F36" s="11">
        <f>G36+H36</f>
        <v>2543000</v>
      </c>
      <c r="G36" s="11">
        <v>0</v>
      </c>
      <c r="H36" s="11">
        <v>2543000</v>
      </c>
      <c r="I36" s="11">
        <v>2543000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230</v>
      </c>
      <c r="B37" s="10" t="s">
        <v>101</v>
      </c>
      <c r="C37" s="10" t="s">
        <v>102</v>
      </c>
      <c r="D37" s="11">
        <f>D38+D41</f>
        <v>606000</v>
      </c>
      <c r="E37" s="11">
        <f>E38+E41</f>
        <v>584500</v>
      </c>
      <c r="F37" s="11">
        <f>G37+H37</f>
        <v>1245905</v>
      </c>
      <c r="G37" s="11">
        <f>G38+G41</f>
        <v>490700</v>
      </c>
      <c r="H37" s="11">
        <f>H38+H41</f>
        <v>755205</v>
      </c>
      <c r="I37" s="11">
        <f>I38+I41</f>
        <v>525500</v>
      </c>
      <c r="J37" s="11">
        <f>J38+J41</f>
        <v>0</v>
      </c>
      <c r="K37" s="11">
        <f>F37-I37-J37</f>
        <v>720405</v>
      </c>
    </row>
    <row r="38" spans="1:11" s="6" customFormat="1" ht="22.5" x14ac:dyDescent="0.25">
      <c r="A38" s="10" t="s">
        <v>231</v>
      </c>
      <c r="B38" s="10" t="s">
        <v>104</v>
      </c>
      <c r="C38" s="10" t="s">
        <v>105</v>
      </c>
      <c r="D38" s="11">
        <f>D39+D40</f>
        <v>590000</v>
      </c>
      <c r="E38" s="11">
        <f>E39+E40</f>
        <v>570000</v>
      </c>
      <c r="F38" s="11">
        <f>G38+H38</f>
        <v>1231421</v>
      </c>
      <c r="G38" s="11">
        <f>G39+G40</f>
        <v>490700</v>
      </c>
      <c r="H38" s="11">
        <f>H39+H40</f>
        <v>740721</v>
      </c>
      <c r="I38" s="11">
        <f>I39+I40</f>
        <v>511016</v>
      </c>
      <c r="J38" s="11">
        <f>J39+J40</f>
        <v>0</v>
      </c>
      <c r="K38" s="11">
        <f>F38-I38-J38</f>
        <v>720405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200000</v>
      </c>
      <c r="E39" s="11">
        <v>190000</v>
      </c>
      <c r="F39" s="11">
        <f>G39+H39</f>
        <v>632858</v>
      </c>
      <c r="G39" s="11">
        <v>379551</v>
      </c>
      <c r="H39" s="11">
        <v>253307</v>
      </c>
      <c r="I39" s="11">
        <v>151437</v>
      </c>
      <c r="J39" s="11">
        <v>0</v>
      </c>
      <c r="K39" s="11">
        <f>F39-I39-J39</f>
        <v>481421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390000</v>
      </c>
      <c r="E40" s="11">
        <v>380000</v>
      </c>
      <c r="F40" s="11">
        <f>G40+H40</f>
        <v>598563</v>
      </c>
      <c r="G40" s="11">
        <v>111149</v>
      </c>
      <c r="H40" s="11">
        <v>487414</v>
      </c>
      <c r="I40" s="11">
        <v>359579</v>
      </c>
      <c r="J40" s="11">
        <v>0</v>
      </c>
      <c r="K40" s="11">
        <f>F40-I40-J40</f>
        <v>238984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16000</v>
      </c>
      <c r="E41" s="11">
        <v>14500</v>
      </c>
      <c r="F41" s="11">
        <f>G41+H41</f>
        <v>14484</v>
      </c>
      <c r="G41" s="11">
        <v>0</v>
      </c>
      <c r="H41" s="11">
        <v>14484</v>
      </c>
      <c r="I41" s="11">
        <v>14484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31000</v>
      </c>
      <c r="E42" s="11">
        <f>E43</f>
        <v>30000</v>
      </c>
      <c r="F42" s="11">
        <f>G42+H42</f>
        <v>103536</v>
      </c>
      <c r="G42" s="11">
        <f>G43</f>
        <v>7228</v>
      </c>
      <c r="H42" s="11">
        <f>H43</f>
        <v>96308</v>
      </c>
      <c r="I42" s="11">
        <f>I43</f>
        <v>81921</v>
      </c>
      <c r="J42" s="11">
        <f>J43</f>
        <v>0</v>
      </c>
      <c r="K42" s="11">
        <f>F42-I42-J42</f>
        <v>21615</v>
      </c>
    </row>
    <row r="43" spans="1:11" s="6" customFormat="1" x14ac:dyDescent="0.25">
      <c r="A43" s="10" t="s">
        <v>232</v>
      </c>
      <c r="B43" s="10" t="s">
        <v>119</v>
      </c>
      <c r="C43" s="10" t="s">
        <v>120</v>
      </c>
      <c r="D43" s="11">
        <f>D44</f>
        <v>31000</v>
      </c>
      <c r="E43" s="11">
        <f>E44</f>
        <v>30000</v>
      </c>
      <c r="F43" s="11">
        <f>G43+H43</f>
        <v>103536</v>
      </c>
      <c r="G43" s="11">
        <f>G44</f>
        <v>7228</v>
      </c>
      <c r="H43" s="11">
        <f>H44</f>
        <v>96308</v>
      </c>
      <c r="I43" s="11">
        <f>I44</f>
        <v>81921</v>
      </c>
      <c r="J43" s="11">
        <f>J44</f>
        <v>0</v>
      </c>
      <c r="K43" s="11">
        <f>F43-I43-J43</f>
        <v>21615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31000</v>
      </c>
      <c r="E44" s="11">
        <v>30000</v>
      </c>
      <c r="F44" s="11">
        <f>G44+H44</f>
        <v>103536</v>
      </c>
      <c r="G44" s="11">
        <v>7228</v>
      </c>
      <c r="H44" s="11">
        <v>96308</v>
      </c>
      <c r="I44" s="11">
        <v>81921</v>
      </c>
      <c r="J44" s="11">
        <v>0</v>
      </c>
      <c r="K44" s="11">
        <f>F44-I44-J44</f>
        <v>21615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-1969000</v>
      </c>
      <c r="E45" s="11">
        <f>E46+E50</f>
        <v>-2045000</v>
      </c>
      <c r="F45" s="11">
        <f>G45+H45</f>
        <v>2094</v>
      </c>
      <c r="G45" s="11">
        <f>G46+G50</f>
        <v>1467240</v>
      </c>
      <c r="H45" s="11">
        <f>H46+H50</f>
        <v>-1465146</v>
      </c>
      <c r="I45" s="11">
        <f>I46+I50</f>
        <v>-1862170</v>
      </c>
      <c r="J45" s="11">
        <f>J46+J50</f>
        <v>0</v>
      </c>
      <c r="K45" s="11">
        <f>F45-I45-J45</f>
        <v>1864264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160000</v>
      </c>
      <c r="E46" s="11">
        <f>E47</f>
        <v>150000</v>
      </c>
      <c r="F46" s="11">
        <f>G46+H46</f>
        <v>179094</v>
      </c>
      <c r="G46" s="11">
        <f>G47</f>
        <v>56835</v>
      </c>
      <c r="H46" s="11">
        <f>H47</f>
        <v>122259</v>
      </c>
      <c r="I46" s="11">
        <f>I47</f>
        <v>91563</v>
      </c>
      <c r="J46" s="11">
        <f>J47</f>
        <v>0</v>
      </c>
      <c r="K46" s="11">
        <f>F46-I46-J46</f>
        <v>87531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160000</v>
      </c>
      <c r="E47" s="11">
        <f>+E48</f>
        <v>150000</v>
      </c>
      <c r="F47" s="11">
        <f>G47+H47</f>
        <v>179094</v>
      </c>
      <c r="G47" s="11">
        <f>+G48</f>
        <v>56835</v>
      </c>
      <c r="H47" s="11">
        <f>+H48</f>
        <v>122259</v>
      </c>
      <c r="I47" s="11">
        <f>+I48</f>
        <v>91563</v>
      </c>
      <c r="J47" s="11">
        <f>+J48</f>
        <v>0</v>
      </c>
      <c r="K47" s="11">
        <f>F47-I47-J47</f>
        <v>87531</v>
      </c>
    </row>
    <row r="48" spans="1:11" s="6" customFormat="1" x14ac:dyDescent="0.25">
      <c r="A48" s="10" t="s">
        <v>233</v>
      </c>
      <c r="B48" s="10" t="s">
        <v>134</v>
      </c>
      <c r="C48" s="10" t="s">
        <v>135</v>
      </c>
      <c r="D48" s="11">
        <f>+D49</f>
        <v>160000</v>
      </c>
      <c r="E48" s="11">
        <f>+E49</f>
        <v>150000</v>
      </c>
      <c r="F48" s="11">
        <f>G48+H48</f>
        <v>179094</v>
      </c>
      <c r="G48" s="11">
        <f>+G49</f>
        <v>56835</v>
      </c>
      <c r="H48" s="11">
        <f>+H49</f>
        <v>122259</v>
      </c>
      <c r="I48" s="11">
        <f>+I49</f>
        <v>91563</v>
      </c>
      <c r="J48" s="11">
        <f>+J49</f>
        <v>0</v>
      </c>
      <c r="K48" s="11">
        <f>F48-I48-J48</f>
        <v>87531</v>
      </c>
    </row>
    <row r="49" spans="1:11" s="6" customFormat="1" ht="22.5" x14ac:dyDescent="0.25">
      <c r="A49" s="10" t="s">
        <v>234</v>
      </c>
      <c r="B49" s="10" t="s">
        <v>137</v>
      </c>
      <c r="C49" s="10" t="s">
        <v>138</v>
      </c>
      <c r="D49" s="11">
        <v>160000</v>
      </c>
      <c r="E49" s="11">
        <v>150000</v>
      </c>
      <c r="F49" s="11">
        <f>G49+H49</f>
        <v>179094</v>
      </c>
      <c r="G49" s="11">
        <v>56835</v>
      </c>
      <c r="H49" s="11">
        <v>122259</v>
      </c>
      <c r="I49" s="11">
        <v>91563</v>
      </c>
      <c r="J49" s="11">
        <v>0</v>
      </c>
      <c r="K49" s="11">
        <f>F49-I49-J49</f>
        <v>87531</v>
      </c>
    </row>
    <row r="50" spans="1:11" s="6" customFormat="1" ht="22.5" x14ac:dyDescent="0.25">
      <c r="A50" s="10" t="s">
        <v>235</v>
      </c>
      <c r="B50" s="10" t="s">
        <v>140</v>
      </c>
      <c r="C50" s="10" t="s">
        <v>141</v>
      </c>
      <c r="D50" s="11">
        <f>D51+D54+D57+D60</f>
        <v>-2129000</v>
      </c>
      <c r="E50" s="11">
        <f>E51+E54+E57+E60</f>
        <v>-2195000</v>
      </c>
      <c r="F50" s="11">
        <f>G50+H50</f>
        <v>-177000</v>
      </c>
      <c r="G50" s="11">
        <f>G51+G54+G57+G60</f>
        <v>1410405</v>
      </c>
      <c r="H50" s="11">
        <f>H51+H54+H57+H60</f>
        <v>-1587405</v>
      </c>
      <c r="I50" s="11">
        <f>I51+I54+I57+I60</f>
        <v>-1953733</v>
      </c>
      <c r="J50" s="11">
        <f>J51+J54+J57+J60</f>
        <v>0</v>
      </c>
      <c r="K50" s="11">
        <f>F50-I50-J50</f>
        <v>1776733</v>
      </c>
    </row>
    <row r="51" spans="1:11" s="6" customFormat="1" ht="43.5" x14ac:dyDescent="0.25">
      <c r="A51" s="10" t="s">
        <v>236</v>
      </c>
      <c r="B51" s="10" t="s">
        <v>143</v>
      </c>
      <c r="C51" s="10" t="s">
        <v>144</v>
      </c>
      <c r="D51" s="11">
        <f>D52+D53</f>
        <v>3000</v>
      </c>
      <c r="E51" s="11">
        <f>E52+E53</f>
        <v>3000</v>
      </c>
      <c r="F51" s="11">
        <f>G51+H51</f>
        <v>19865</v>
      </c>
      <c r="G51" s="11">
        <f>G52+G53</f>
        <v>19865</v>
      </c>
      <c r="H51" s="11">
        <f>H52+H53</f>
        <v>0</v>
      </c>
      <c r="I51" s="11">
        <f>I52+I53</f>
        <v>1234</v>
      </c>
      <c r="J51" s="11">
        <f>J52+J53</f>
        <v>0</v>
      </c>
      <c r="K51" s="11">
        <f>F51-I51-J51</f>
        <v>18631</v>
      </c>
    </row>
    <row r="52" spans="1:11" s="6" customFormat="1" x14ac:dyDescent="0.25">
      <c r="A52" s="10" t="s">
        <v>139</v>
      </c>
      <c r="B52" s="10" t="s">
        <v>146</v>
      </c>
      <c r="C52" s="10" t="s">
        <v>147</v>
      </c>
      <c r="D52" s="11">
        <v>3000</v>
      </c>
      <c r="E52" s="11">
        <v>3000</v>
      </c>
      <c r="F52" s="11">
        <f>G52+H52</f>
        <v>19365</v>
      </c>
      <c r="G52" s="11">
        <v>19365</v>
      </c>
      <c r="H52" s="11">
        <v>0</v>
      </c>
      <c r="I52" s="11">
        <v>1234</v>
      </c>
      <c r="J52" s="11">
        <v>0</v>
      </c>
      <c r="K52" s="11">
        <f>F52-I52-J52</f>
        <v>18131</v>
      </c>
    </row>
    <row r="53" spans="1:11" s="6" customFormat="1" ht="22.5" x14ac:dyDescent="0.25">
      <c r="A53" s="10" t="s">
        <v>237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500</v>
      </c>
      <c r="G53" s="11">
        <v>500</v>
      </c>
      <c r="H53" s="11">
        <v>0</v>
      </c>
      <c r="I53" s="11">
        <v>0</v>
      </c>
      <c r="J53" s="11">
        <v>0</v>
      </c>
      <c r="K53" s="11">
        <f>F53-I53-J53</f>
        <v>500</v>
      </c>
    </row>
    <row r="54" spans="1:11" s="6" customFormat="1" ht="22.5" x14ac:dyDescent="0.25">
      <c r="A54" s="10" t="s">
        <v>238</v>
      </c>
      <c r="B54" s="10" t="s">
        <v>152</v>
      </c>
      <c r="C54" s="10" t="s">
        <v>153</v>
      </c>
      <c r="D54" s="11">
        <f>D55</f>
        <v>575000</v>
      </c>
      <c r="E54" s="11">
        <f>E55</f>
        <v>489000</v>
      </c>
      <c r="F54" s="11">
        <f>G54+H54</f>
        <v>1655208</v>
      </c>
      <c r="G54" s="11">
        <f>G55</f>
        <v>1385862</v>
      </c>
      <c r="H54" s="11">
        <f>H55</f>
        <v>269346</v>
      </c>
      <c r="I54" s="11">
        <f>I55</f>
        <v>158678</v>
      </c>
      <c r="J54" s="11">
        <f>J55</f>
        <v>0</v>
      </c>
      <c r="K54" s="11">
        <f>F54-I54-J54</f>
        <v>1496530</v>
      </c>
    </row>
    <row r="55" spans="1:11" s="6" customFormat="1" ht="22.5" x14ac:dyDescent="0.25">
      <c r="A55" s="10" t="s">
        <v>239</v>
      </c>
      <c r="B55" s="10" t="s">
        <v>155</v>
      </c>
      <c r="C55" s="10" t="s">
        <v>156</v>
      </c>
      <c r="D55" s="11">
        <f>D56</f>
        <v>575000</v>
      </c>
      <c r="E55" s="11">
        <f>E56</f>
        <v>489000</v>
      </c>
      <c r="F55" s="11">
        <f>G55+H55</f>
        <v>1655208</v>
      </c>
      <c r="G55" s="11">
        <f>G56</f>
        <v>1385862</v>
      </c>
      <c r="H55" s="11">
        <f>H56</f>
        <v>269346</v>
      </c>
      <c r="I55" s="11">
        <f>I56</f>
        <v>158678</v>
      </c>
      <c r="J55" s="11">
        <f>J56</f>
        <v>0</v>
      </c>
      <c r="K55" s="11">
        <f>F55-I55-J55</f>
        <v>1496530</v>
      </c>
    </row>
    <row r="56" spans="1:11" s="6" customFormat="1" ht="22.5" x14ac:dyDescent="0.25">
      <c r="A56" s="10" t="s">
        <v>151</v>
      </c>
      <c r="B56" s="10" t="s">
        <v>158</v>
      </c>
      <c r="C56" s="10" t="s">
        <v>159</v>
      </c>
      <c r="D56" s="11">
        <v>575000</v>
      </c>
      <c r="E56" s="11">
        <v>489000</v>
      </c>
      <c r="F56" s="11">
        <f>G56+H56</f>
        <v>1655208</v>
      </c>
      <c r="G56" s="11">
        <v>1385862</v>
      </c>
      <c r="H56" s="11">
        <v>269346</v>
      </c>
      <c r="I56" s="11">
        <v>158678</v>
      </c>
      <c r="J56" s="11">
        <v>0</v>
      </c>
      <c r="K56" s="11">
        <f>F56-I56-J56</f>
        <v>1496530</v>
      </c>
    </row>
    <row r="57" spans="1:11" s="6" customFormat="1" ht="33" x14ac:dyDescent="0.25">
      <c r="A57" s="10" t="s">
        <v>240</v>
      </c>
      <c r="B57" s="10" t="s">
        <v>161</v>
      </c>
      <c r="C57" s="10" t="s">
        <v>162</v>
      </c>
      <c r="D57" s="11">
        <f>+D58+D59</f>
        <v>450000</v>
      </c>
      <c r="E57" s="11">
        <f>+E58+E59</f>
        <v>410000</v>
      </c>
      <c r="F57" s="11">
        <f>G57+H57</f>
        <v>454678</v>
      </c>
      <c r="G57" s="11">
        <f>+G58+G59</f>
        <v>4678</v>
      </c>
      <c r="H57" s="11">
        <f>+H58+H59</f>
        <v>450000</v>
      </c>
      <c r="I57" s="11">
        <f>+I58+I59</f>
        <v>193106</v>
      </c>
      <c r="J57" s="11">
        <f>+J58+J59</f>
        <v>0</v>
      </c>
      <c r="K57" s="11">
        <f>F57-I57-J57</f>
        <v>261572</v>
      </c>
    </row>
    <row r="58" spans="1:11" s="6" customFormat="1" x14ac:dyDescent="0.25">
      <c r="A58" s="10" t="s">
        <v>241</v>
      </c>
      <c r="B58" s="10" t="s">
        <v>164</v>
      </c>
      <c r="C58" s="10" t="s">
        <v>165</v>
      </c>
      <c r="D58" s="11">
        <v>250000</v>
      </c>
      <c r="E58" s="11">
        <v>230000</v>
      </c>
      <c r="F58" s="11">
        <f>G58+H58</f>
        <v>254678</v>
      </c>
      <c r="G58" s="11">
        <v>4678</v>
      </c>
      <c r="H58" s="11">
        <v>250000</v>
      </c>
      <c r="I58" s="11">
        <v>125178</v>
      </c>
      <c r="J58" s="11">
        <v>0</v>
      </c>
      <c r="K58" s="11">
        <f>F58-I58-J58</f>
        <v>129500</v>
      </c>
    </row>
    <row r="59" spans="1:11" s="6" customFormat="1" x14ac:dyDescent="0.25">
      <c r="A59" s="10" t="s">
        <v>242</v>
      </c>
      <c r="B59" s="10" t="s">
        <v>167</v>
      </c>
      <c r="C59" s="10" t="s">
        <v>168</v>
      </c>
      <c r="D59" s="11">
        <v>200000</v>
      </c>
      <c r="E59" s="11">
        <v>180000</v>
      </c>
      <c r="F59" s="11">
        <f>G59+H59</f>
        <v>200000</v>
      </c>
      <c r="G59" s="11">
        <v>0</v>
      </c>
      <c r="H59" s="11">
        <v>200000</v>
      </c>
      <c r="I59" s="11">
        <v>67928</v>
      </c>
      <c r="J59" s="11">
        <v>0</v>
      </c>
      <c r="K59" s="11">
        <f>F59-I59-J59</f>
        <v>132072</v>
      </c>
    </row>
    <row r="60" spans="1:11" s="6" customFormat="1" ht="22.5" x14ac:dyDescent="0.25">
      <c r="A60" s="10" t="s">
        <v>243</v>
      </c>
      <c r="B60" s="10" t="s">
        <v>244</v>
      </c>
      <c r="C60" s="10" t="s">
        <v>245</v>
      </c>
      <c r="D60" s="11">
        <f>+D61</f>
        <v>-3157000</v>
      </c>
      <c r="E60" s="11">
        <f>+E61</f>
        <v>-3097000</v>
      </c>
      <c r="F60" s="11">
        <f>G60+H60</f>
        <v>-2306751</v>
      </c>
      <c r="G60" s="11">
        <f>+G61</f>
        <v>0</v>
      </c>
      <c r="H60" s="11">
        <f>+H61</f>
        <v>-2306751</v>
      </c>
      <c r="I60" s="11">
        <f>+I61</f>
        <v>-2306751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246</v>
      </c>
      <c r="B61" s="10" t="s">
        <v>170</v>
      </c>
      <c r="C61" s="10" t="s">
        <v>171</v>
      </c>
      <c r="D61" s="11">
        <v>-3157000</v>
      </c>
      <c r="E61" s="11">
        <v>-3097000</v>
      </c>
      <c r="F61" s="11">
        <f>G61+H61</f>
        <v>-2306751</v>
      </c>
      <c r="G61" s="11">
        <v>0</v>
      </c>
      <c r="H61" s="11">
        <v>-2306751</v>
      </c>
      <c r="I61" s="11">
        <v>-2306751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178</v>
      </c>
      <c r="B62" s="10" t="s">
        <v>194</v>
      </c>
      <c r="C62" s="10" t="s">
        <v>195</v>
      </c>
      <c r="D62" s="11">
        <f>D63</f>
        <v>270000</v>
      </c>
      <c r="E62" s="11">
        <f>E63</f>
        <v>204000</v>
      </c>
      <c r="F62" s="11">
        <f>G62+H62</f>
        <v>170791</v>
      </c>
      <c r="G62" s="11">
        <f>G63</f>
        <v>0</v>
      </c>
      <c r="H62" s="11">
        <f>H63</f>
        <v>170791</v>
      </c>
      <c r="I62" s="11">
        <f>I63</f>
        <v>170791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181</v>
      </c>
      <c r="B63" s="10" t="s">
        <v>197</v>
      </c>
      <c r="C63" s="10" t="s">
        <v>198</v>
      </c>
      <c r="D63" s="11">
        <f>D64</f>
        <v>270000</v>
      </c>
      <c r="E63" s="11">
        <f>E64</f>
        <v>204000</v>
      </c>
      <c r="F63" s="11">
        <f>G63+H63</f>
        <v>170791</v>
      </c>
      <c r="G63" s="11">
        <f>G64</f>
        <v>0</v>
      </c>
      <c r="H63" s="11">
        <f>H64</f>
        <v>170791</v>
      </c>
      <c r="I63" s="11">
        <f>I64</f>
        <v>170791</v>
      </c>
      <c r="J63" s="11">
        <f>J64</f>
        <v>0</v>
      </c>
      <c r="K63" s="11">
        <f>F63-I63-J63</f>
        <v>0</v>
      </c>
    </row>
    <row r="64" spans="1:11" s="6" customFormat="1" ht="96" x14ac:dyDescent="0.25">
      <c r="A64" s="10" t="s">
        <v>247</v>
      </c>
      <c r="B64" s="10" t="s">
        <v>200</v>
      </c>
      <c r="C64" s="10" t="s">
        <v>201</v>
      </c>
      <c r="D64" s="11">
        <f>+D65+D66</f>
        <v>270000</v>
      </c>
      <c r="E64" s="11">
        <f>+E65+E66</f>
        <v>204000</v>
      </c>
      <c r="F64" s="11">
        <f>G64+H64</f>
        <v>170791</v>
      </c>
      <c r="G64" s="11">
        <f>+G65+G66</f>
        <v>0</v>
      </c>
      <c r="H64" s="11">
        <f>+H65+H66</f>
        <v>170791</v>
      </c>
      <c r="I64" s="11">
        <f>+I65+I66</f>
        <v>170791</v>
      </c>
      <c r="J64" s="11">
        <f>+J65+J66</f>
        <v>0</v>
      </c>
      <c r="K64" s="11">
        <f>F64-I64-J64</f>
        <v>0</v>
      </c>
    </row>
    <row r="65" spans="1:12" s="6" customFormat="1" ht="43.5" x14ac:dyDescent="0.25">
      <c r="A65" s="10" t="s">
        <v>184</v>
      </c>
      <c r="B65" s="10" t="s">
        <v>206</v>
      </c>
      <c r="C65" s="10" t="s">
        <v>207</v>
      </c>
      <c r="D65" s="11">
        <v>200000</v>
      </c>
      <c r="E65" s="11">
        <v>150000</v>
      </c>
      <c r="F65" s="11">
        <f>G65+H65</f>
        <v>115640</v>
      </c>
      <c r="G65" s="11">
        <v>0</v>
      </c>
      <c r="H65" s="11">
        <v>115640</v>
      </c>
      <c r="I65" s="11">
        <v>115640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248</v>
      </c>
      <c r="B66" s="10" t="s">
        <v>209</v>
      </c>
      <c r="C66" s="10" t="s">
        <v>210</v>
      </c>
      <c r="D66" s="11">
        <v>70000</v>
      </c>
      <c r="E66" s="11">
        <v>54000</v>
      </c>
      <c r="F66" s="11">
        <f>G66+H66</f>
        <v>55151</v>
      </c>
      <c r="G66" s="11">
        <v>0</v>
      </c>
      <c r="H66" s="11">
        <v>55151</v>
      </c>
      <c r="I66" s="11">
        <v>55151</v>
      </c>
      <c r="J66" s="11">
        <v>0</v>
      </c>
      <c r="K66" s="11">
        <f>F66-I66-J66</f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25">
      <c r="A68" s="13" t="s">
        <v>217</v>
      </c>
      <c r="B68" s="13"/>
      <c r="C68" s="13"/>
      <c r="D68" s="13"/>
      <c r="E68" s="13" t="s">
        <v>219</v>
      </c>
      <c r="F68" s="13"/>
      <c r="G68" s="13"/>
      <c r="H68" s="13"/>
      <c r="I68" s="13" t="s">
        <v>221</v>
      </c>
      <c r="J68" s="13"/>
      <c r="K68" s="13"/>
      <c r="L68" s="13"/>
    </row>
    <row r="69" spans="1:12" x14ac:dyDescent="0.25">
      <c r="A69" s="3" t="s">
        <v>218</v>
      </c>
      <c r="B69" s="3"/>
      <c r="C69" s="3"/>
      <c r="D69" s="3"/>
      <c r="E69" s="3" t="s">
        <v>220</v>
      </c>
      <c r="F69" s="3"/>
      <c r="G69" s="3"/>
      <c r="H69" s="3"/>
      <c r="I69" s="3"/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2">
    <mergeCell ref="A68:D68"/>
    <mergeCell ref="A69:D69"/>
    <mergeCell ref="E68:H68"/>
    <mergeCell ref="E69:H69"/>
    <mergeCell ref="I68:L68"/>
    <mergeCell ref="I69:L6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D9D80-ABAD-4C59-A96F-6A48CC2C1AF8}">
  <dimension ref="A1:T5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250</v>
      </c>
      <c r="C11" s="10" t="s">
        <v>21</v>
      </c>
      <c r="D11" s="11">
        <f>D12+D17+D20+D23</f>
        <v>21140496</v>
      </c>
      <c r="E11" s="11">
        <f>E12+E17+E20+E23</f>
        <v>21080496</v>
      </c>
      <c r="F11" s="11">
        <f>G11+H11</f>
        <v>18328038</v>
      </c>
      <c r="G11" s="11">
        <f>G12+G17+G20+G23</f>
        <v>0</v>
      </c>
      <c r="H11" s="11">
        <f>H12+H17+H20+H23</f>
        <v>18328038</v>
      </c>
      <c r="I11" s="11">
        <f>I12+I17+I20+I23</f>
        <v>18328038</v>
      </c>
      <c r="J11" s="11">
        <f>J12+J17+J20+J23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3157000</v>
      </c>
      <c r="E12" s="11">
        <f>+E13</f>
        <v>3097000</v>
      </c>
      <c r="F12" s="11">
        <f>G12+H12</f>
        <v>2306751</v>
      </c>
      <c r="G12" s="11">
        <f>+G13</f>
        <v>0</v>
      </c>
      <c r="H12" s="11">
        <f>+H13</f>
        <v>2306751</v>
      </c>
      <c r="I12" s="11">
        <f>+I13</f>
        <v>2306751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251</v>
      </c>
      <c r="B13" s="10" t="s">
        <v>125</v>
      </c>
      <c r="C13" s="10" t="s">
        <v>126</v>
      </c>
      <c r="D13" s="11">
        <f>+D14</f>
        <v>3157000</v>
      </c>
      <c r="E13" s="11">
        <f>+E14</f>
        <v>3097000</v>
      </c>
      <c r="F13" s="11">
        <f>G13+H13</f>
        <v>2306751</v>
      </c>
      <c r="G13" s="11">
        <f>+G14</f>
        <v>0</v>
      </c>
      <c r="H13" s="11">
        <f>+H14</f>
        <v>2306751</v>
      </c>
      <c r="I13" s="11">
        <f>+I14</f>
        <v>2306751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224</v>
      </c>
      <c r="B14" s="10" t="s">
        <v>140</v>
      </c>
      <c r="C14" s="10" t="s">
        <v>141</v>
      </c>
      <c r="D14" s="11">
        <f>+D15</f>
        <v>3157000</v>
      </c>
      <c r="E14" s="11">
        <f>+E15</f>
        <v>3097000</v>
      </c>
      <c r="F14" s="11">
        <f>G14+H14</f>
        <v>2306751</v>
      </c>
      <c r="G14" s="11">
        <f>+G15</f>
        <v>0</v>
      </c>
      <c r="H14" s="11">
        <f>+H15</f>
        <v>2306751</v>
      </c>
      <c r="I14" s="11">
        <f>+I15</f>
        <v>2306751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252</v>
      </c>
      <c r="B15" s="10" t="s">
        <v>244</v>
      </c>
      <c r="C15" s="10" t="s">
        <v>245</v>
      </c>
      <c r="D15" s="11">
        <f>+D16</f>
        <v>3157000</v>
      </c>
      <c r="E15" s="11">
        <f>+E16</f>
        <v>3097000</v>
      </c>
      <c r="F15" s="11">
        <f>G15+H15</f>
        <v>2306751</v>
      </c>
      <c r="G15" s="11">
        <f>+G16</f>
        <v>0</v>
      </c>
      <c r="H15" s="11">
        <f>+H16</f>
        <v>2306751</v>
      </c>
      <c r="I15" s="11">
        <f>+I16</f>
        <v>2306751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253</v>
      </c>
      <c r="B16" s="10" t="s">
        <v>173</v>
      </c>
      <c r="C16" s="10" t="s">
        <v>174</v>
      </c>
      <c r="D16" s="11">
        <v>3157000</v>
      </c>
      <c r="E16" s="11">
        <v>3097000</v>
      </c>
      <c r="F16" s="11">
        <f>G16+H16</f>
        <v>2306751</v>
      </c>
      <c r="G16" s="11">
        <v>0</v>
      </c>
      <c r="H16" s="11">
        <v>2306751</v>
      </c>
      <c r="I16" s="11">
        <v>2306751</v>
      </c>
      <c r="J16" s="11">
        <v>0</v>
      </c>
      <c r="K16" s="11">
        <f>F16-I16-J16</f>
        <v>0</v>
      </c>
    </row>
    <row r="17" spans="1:12" s="6" customFormat="1" x14ac:dyDescent="0.25">
      <c r="A17" s="10" t="s">
        <v>254</v>
      </c>
      <c r="B17" s="10" t="s">
        <v>176</v>
      </c>
      <c r="C17" s="10" t="s">
        <v>177</v>
      </c>
      <c r="D17" s="11">
        <f>D18</f>
        <v>2808</v>
      </c>
      <c r="E17" s="11">
        <f>E18</f>
        <v>2808</v>
      </c>
      <c r="F17" s="11">
        <f>G17+H17</f>
        <v>2807</v>
      </c>
      <c r="G17" s="11">
        <f>G18</f>
        <v>0</v>
      </c>
      <c r="H17" s="11">
        <f>H18</f>
        <v>2807</v>
      </c>
      <c r="I17" s="11">
        <f>I18</f>
        <v>2807</v>
      </c>
      <c r="J17" s="11">
        <f>J18</f>
        <v>0</v>
      </c>
      <c r="K17" s="11">
        <f>F17-I17-J17</f>
        <v>0</v>
      </c>
    </row>
    <row r="18" spans="1:12" s="6" customFormat="1" ht="33" x14ac:dyDescent="0.25">
      <c r="A18" s="10" t="s">
        <v>226</v>
      </c>
      <c r="B18" s="10" t="s">
        <v>179</v>
      </c>
      <c r="C18" s="10" t="s">
        <v>180</v>
      </c>
      <c r="D18" s="11">
        <f>D19</f>
        <v>2808</v>
      </c>
      <c r="E18" s="11">
        <f>E19</f>
        <v>2808</v>
      </c>
      <c r="F18" s="11">
        <f>G18+H18</f>
        <v>2807</v>
      </c>
      <c r="G18" s="11">
        <f>G19</f>
        <v>0</v>
      </c>
      <c r="H18" s="11">
        <f>H19</f>
        <v>2807</v>
      </c>
      <c r="I18" s="11">
        <f>I19</f>
        <v>2807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55</v>
      </c>
      <c r="B19" s="10" t="s">
        <v>182</v>
      </c>
      <c r="C19" s="10" t="s">
        <v>183</v>
      </c>
      <c r="D19" s="11">
        <v>2808</v>
      </c>
      <c r="E19" s="11">
        <v>2808</v>
      </c>
      <c r="F19" s="11">
        <f>G19+H19</f>
        <v>2807</v>
      </c>
      <c r="G19" s="11">
        <v>0</v>
      </c>
      <c r="H19" s="11">
        <v>2807</v>
      </c>
      <c r="I19" s="11">
        <v>2807</v>
      </c>
      <c r="J19" s="11">
        <v>0</v>
      </c>
      <c r="K19" s="11">
        <f>F19-I19-J19</f>
        <v>0</v>
      </c>
    </row>
    <row r="20" spans="1:12" s="6" customFormat="1" ht="22.5" x14ac:dyDescent="0.25">
      <c r="A20" s="10" t="s">
        <v>70</v>
      </c>
      <c r="B20" s="10" t="s">
        <v>185</v>
      </c>
      <c r="C20" s="10" t="s">
        <v>186</v>
      </c>
      <c r="D20" s="11">
        <f>D21</f>
        <v>267694</v>
      </c>
      <c r="E20" s="11">
        <f>E21</f>
        <v>267694</v>
      </c>
      <c r="F20" s="11">
        <f>G20+H20</f>
        <v>267536</v>
      </c>
      <c r="G20" s="11">
        <f>G21</f>
        <v>0</v>
      </c>
      <c r="H20" s="11">
        <f>H21</f>
        <v>267536</v>
      </c>
      <c r="I20" s="11">
        <f>I21</f>
        <v>267536</v>
      </c>
      <c r="J20" s="11">
        <f>J21</f>
        <v>0</v>
      </c>
      <c r="K20" s="11">
        <f>F20-I20-J20</f>
        <v>0</v>
      </c>
    </row>
    <row r="21" spans="1:12" s="6" customFormat="1" ht="43.5" x14ac:dyDescent="0.25">
      <c r="A21" s="10" t="s">
        <v>73</v>
      </c>
      <c r="B21" s="10" t="s">
        <v>188</v>
      </c>
      <c r="C21" s="10" t="s">
        <v>189</v>
      </c>
      <c r="D21" s="11">
        <f>+D22</f>
        <v>267694</v>
      </c>
      <c r="E21" s="11">
        <f>+E22</f>
        <v>267694</v>
      </c>
      <c r="F21" s="11">
        <f>G21+H21</f>
        <v>267536</v>
      </c>
      <c r="G21" s="11">
        <f>+G22</f>
        <v>0</v>
      </c>
      <c r="H21" s="11">
        <f>+H22</f>
        <v>267536</v>
      </c>
      <c r="I21" s="11">
        <f>+I22</f>
        <v>267536</v>
      </c>
      <c r="J21" s="11">
        <f>+J22</f>
        <v>0</v>
      </c>
      <c r="K21" s="11">
        <f>F21-I21-J21</f>
        <v>0</v>
      </c>
    </row>
    <row r="22" spans="1:12" s="6" customFormat="1" ht="33" x14ac:dyDescent="0.25">
      <c r="A22" s="10" t="s">
        <v>79</v>
      </c>
      <c r="B22" s="10" t="s">
        <v>191</v>
      </c>
      <c r="C22" s="10" t="s">
        <v>192</v>
      </c>
      <c r="D22" s="11">
        <v>267694</v>
      </c>
      <c r="E22" s="11">
        <v>267694</v>
      </c>
      <c r="F22" s="11">
        <f>G22+H22</f>
        <v>267536</v>
      </c>
      <c r="G22" s="11">
        <v>0</v>
      </c>
      <c r="H22" s="11">
        <v>267536</v>
      </c>
      <c r="I22" s="11">
        <v>267536</v>
      </c>
      <c r="J22" s="11">
        <v>0</v>
      </c>
      <c r="K22" s="11">
        <f>F22-I22-J22</f>
        <v>0</v>
      </c>
    </row>
    <row r="23" spans="1:12" s="6" customFormat="1" x14ac:dyDescent="0.25">
      <c r="A23" s="10" t="s">
        <v>91</v>
      </c>
      <c r="B23" s="10" t="s">
        <v>194</v>
      </c>
      <c r="C23" s="10" t="s">
        <v>195</v>
      </c>
      <c r="D23" s="11">
        <f>D24</f>
        <v>17712994</v>
      </c>
      <c r="E23" s="11">
        <f>E24</f>
        <v>17712994</v>
      </c>
      <c r="F23" s="11">
        <f>G23+H23</f>
        <v>15750944</v>
      </c>
      <c r="G23" s="11">
        <f>G24</f>
        <v>0</v>
      </c>
      <c r="H23" s="11">
        <f>H24</f>
        <v>15750944</v>
      </c>
      <c r="I23" s="11">
        <f>I24</f>
        <v>15750944</v>
      </c>
      <c r="J23" s="11">
        <f>J24</f>
        <v>0</v>
      </c>
      <c r="K23" s="11">
        <f>F23-I23-J23</f>
        <v>0</v>
      </c>
    </row>
    <row r="24" spans="1:12" s="6" customFormat="1" ht="22.5" x14ac:dyDescent="0.25">
      <c r="A24" s="10" t="s">
        <v>229</v>
      </c>
      <c r="B24" s="10" t="s">
        <v>197</v>
      </c>
      <c r="C24" s="10" t="s">
        <v>198</v>
      </c>
      <c r="D24" s="11">
        <f>D25</f>
        <v>17712994</v>
      </c>
      <c r="E24" s="11">
        <f>E25</f>
        <v>17712994</v>
      </c>
      <c r="F24" s="11">
        <f>G24+H24</f>
        <v>15750944</v>
      </c>
      <c r="G24" s="11">
        <f>G25</f>
        <v>0</v>
      </c>
      <c r="H24" s="11">
        <f>H25</f>
        <v>15750944</v>
      </c>
      <c r="I24" s="11">
        <f>I25</f>
        <v>15750944</v>
      </c>
      <c r="J24" s="11">
        <f>J25</f>
        <v>0</v>
      </c>
      <c r="K24" s="11">
        <f>F24-I24-J24</f>
        <v>0</v>
      </c>
    </row>
    <row r="25" spans="1:12" s="6" customFormat="1" ht="96" x14ac:dyDescent="0.25">
      <c r="A25" s="10" t="s">
        <v>94</v>
      </c>
      <c r="B25" s="10" t="s">
        <v>200</v>
      </c>
      <c r="C25" s="10" t="s">
        <v>201</v>
      </c>
      <c r="D25" s="11">
        <f>+D26+D27+D28</f>
        <v>17712994</v>
      </c>
      <c r="E25" s="11">
        <f>+E26+E27+E28</f>
        <v>17712994</v>
      </c>
      <c r="F25" s="11">
        <f>G25+H25</f>
        <v>15750944</v>
      </c>
      <c r="G25" s="11">
        <f>+G26+G27+G28</f>
        <v>0</v>
      </c>
      <c r="H25" s="11">
        <f>+H26+H27+H28</f>
        <v>15750944</v>
      </c>
      <c r="I25" s="11">
        <f>+I26+I27+I28</f>
        <v>15750944</v>
      </c>
      <c r="J25" s="11">
        <f>+J26+J27+J28</f>
        <v>0</v>
      </c>
      <c r="K25" s="11">
        <f>F25-I25-J25</f>
        <v>0</v>
      </c>
    </row>
    <row r="26" spans="1:12" s="6" customFormat="1" ht="33" x14ac:dyDescent="0.25">
      <c r="A26" s="10" t="s">
        <v>115</v>
      </c>
      <c r="B26" s="10" t="s">
        <v>203</v>
      </c>
      <c r="C26" s="10" t="s">
        <v>204</v>
      </c>
      <c r="D26" s="11">
        <v>142000</v>
      </c>
      <c r="E26" s="11">
        <v>142000</v>
      </c>
      <c r="F26" s="11">
        <f>G26+H26</f>
        <v>22000</v>
      </c>
      <c r="G26" s="11">
        <v>0</v>
      </c>
      <c r="H26" s="11">
        <v>22000</v>
      </c>
      <c r="I26" s="11">
        <v>22000</v>
      </c>
      <c r="J26" s="11">
        <v>0</v>
      </c>
      <c r="K26" s="11">
        <f>F26-I26-J26</f>
        <v>0</v>
      </c>
    </row>
    <row r="27" spans="1:12" s="6" customFormat="1" ht="22.5" x14ac:dyDescent="0.25">
      <c r="A27" s="10" t="s">
        <v>255</v>
      </c>
      <c r="B27" s="10" t="s">
        <v>212</v>
      </c>
      <c r="C27" s="10" t="s">
        <v>213</v>
      </c>
      <c r="D27" s="11">
        <v>2006977</v>
      </c>
      <c r="E27" s="11">
        <v>2006977</v>
      </c>
      <c r="F27" s="11">
        <f>G27+H27</f>
        <v>1945130</v>
      </c>
      <c r="G27" s="11">
        <v>0</v>
      </c>
      <c r="H27" s="11">
        <v>1945130</v>
      </c>
      <c r="I27" s="11">
        <v>1945130</v>
      </c>
      <c r="J27" s="11">
        <v>0</v>
      </c>
      <c r="K27" s="11">
        <f>F27-I27-J27</f>
        <v>0</v>
      </c>
    </row>
    <row r="28" spans="1:12" s="6" customFormat="1" ht="33" x14ac:dyDescent="0.25">
      <c r="A28" s="10" t="s">
        <v>157</v>
      </c>
      <c r="B28" s="10" t="s">
        <v>215</v>
      </c>
      <c r="C28" s="10" t="s">
        <v>216</v>
      </c>
      <c r="D28" s="11">
        <v>15564017</v>
      </c>
      <c r="E28" s="11">
        <v>15564017</v>
      </c>
      <c r="F28" s="11">
        <f>G28+H28</f>
        <v>13783814</v>
      </c>
      <c r="G28" s="11">
        <v>0</v>
      </c>
      <c r="H28" s="11">
        <v>13783814</v>
      </c>
      <c r="I28" s="11">
        <v>13783814</v>
      </c>
      <c r="J28" s="11">
        <v>0</v>
      </c>
      <c r="K28" s="11">
        <f>F28-I28-J28</f>
        <v>0</v>
      </c>
    </row>
    <row r="29" spans="1:12" s="6" customFormat="1" x14ac:dyDescent="0.25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</row>
    <row r="30" spans="1:12" x14ac:dyDescent="0.25">
      <c r="A30" s="13" t="s">
        <v>217</v>
      </c>
      <c r="B30" s="13"/>
      <c r="C30" s="13"/>
      <c r="D30" s="13"/>
      <c r="E30" s="13" t="s">
        <v>219</v>
      </c>
      <c r="F30" s="13"/>
      <c r="G30" s="13"/>
      <c r="H30" s="13"/>
      <c r="I30" s="13" t="s">
        <v>221</v>
      </c>
      <c r="J30" s="13"/>
      <c r="K30" s="13"/>
      <c r="L30" s="13"/>
    </row>
    <row r="31" spans="1:12" x14ac:dyDescent="0.25">
      <c r="A31" s="3" t="s">
        <v>218</v>
      </c>
      <c r="B31" s="3"/>
      <c r="C31" s="3"/>
      <c r="D31" s="3"/>
      <c r="E31" s="3" t="s">
        <v>220</v>
      </c>
      <c r="F31" s="3"/>
      <c r="G31" s="3"/>
      <c r="H31" s="3"/>
      <c r="I31" s="3"/>
      <c r="J31" s="3"/>
      <c r="K31" s="3"/>
      <c r="L31" s="3"/>
    </row>
    <row r="59" spans="1:20" x14ac:dyDescent="0.25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2">
    <mergeCell ref="A30:D30"/>
    <mergeCell ref="A31:D31"/>
    <mergeCell ref="E30:H30"/>
    <mergeCell ref="E31:H31"/>
    <mergeCell ref="I30:L30"/>
    <mergeCell ref="I31:L3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2025-02-10T11:28:02Z</dcterms:created>
  <dcterms:modified xsi:type="dcterms:W3CDTF">2025-02-10T11:28:16Z</dcterms:modified>
</cp:coreProperties>
</file>