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1\"/>
    </mc:Choice>
  </mc:AlternateContent>
  <xr:revisionPtr revIDLastSave="0" documentId="8_{C6BB1CB8-7B8A-4CFD-9F76-5FCF57D33A2D}" xr6:coauthVersionLast="47" xr6:coauthVersionMax="47" xr10:uidLastSave="{00000000-0000-0000-0000-000000000000}"/>
  <bookViews>
    <workbookView xWindow="-120" yWindow="-120" windowWidth="29040" windowHeight="15720" xr2:uid="{626F4B1E-8856-4083-B43F-BA87EB792280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G14" i="1"/>
  <c r="G13" i="1" s="1"/>
  <c r="L14" i="1"/>
  <c r="L13" i="1" s="1"/>
  <c r="D15" i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I14" i="1" s="1"/>
  <c r="J15" i="1"/>
  <c r="J14" i="1" s="1"/>
  <c r="J13" i="1" s="1"/>
  <c r="K15" i="1"/>
  <c r="L15" i="1"/>
  <c r="K16" i="1"/>
  <c r="D17" i="1"/>
  <c r="E17" i="1"/>
  <c r="F17" i="1"/>
  <c r="G17" i="1"/>
  <c r="H17" i="1"/>
  <c r="I17" i="1"/>
  <c r="K17" i="1" s="1"/>
  <c r="J17" i="1"/>
  <c r="L17" i="1"/>
  <c r="K18" i="1"/>
  <c r="K19" i="1"/>
  <c r="F20" i="1"/>
  <c r="I20" i="1"/>
  <c r="D21" i="1"/>
  <c r="D20" i="1" s="1"/>
  <c r="E21" i="1"/>
  <c r="E20" i="1" s="1"/>
  <c r="F21" i="1"/>
  <c r="G21" i="1"/>
  <c r="G20" i="1" s="1"/>
  <c r="H21" i="1"/>
  <c r="H20" i="1" s="1"/>
  <c r="I21" i="1"/>
  <c r="J21" i="1"/>
  <c r="J20" i="1" s="1"/>
  <c r="K20" i="1" s="1"/>
  <c r="K21" i="1"/>
  <c r="L21" i="1"/>
  <c r="L20" i="1" s="1"/>
  <c r="K22" i="1"/>
  <c r="J24" i="1"/>
  <c r="J23" i="1" s="1"/>
  <c r="D25" i="1"/>
  <c r="D24" i="1" s="1"/>
  <c r="E25" i="1"/>
  <c r="F25" i="1"/>
  <c r="F24" i="1" s="1"/>
  <c r="G25" i="1"/>
  <c r="G24" i="1" s="1"/>
  <c r="H25" i="1"/>
  <c r="H24" i="1" s="1"/>
  <c r="H23" i="1" s="1"/>
  <c r="I25" i="1"/>
  <c r="K25" i="1" s="1"/>
  <c r="J25" i="1"/>
  <c r="L25" i="1"/>
  <c r="L24" i="1" s="1"/>
  <c r="K26" i="1"/>
  <c r="K27" i="1"/>
  <c r="D28" i="1"/>
  <c r="E28" i="1"/>
  <c r="E24" i="1" s="1"/>
  <c r="F28" i="1"/>
  <c r="G28" i="1"/>
  <c r="H28" i="1"/>
  <c r="I28" i="1"/>
  <c r="J28" i="1"/>
  <c r="K28" i="1"/>
  <c r="L28" i="1"/>
  <c r="K29" i="1"/>
  <c r="K30" i="1"/>
  <c r="F31" i="1"/>
  <c r="D32" i="1"/>
  <c r="D31" i="1" s="1"/>
  <c r="E32" i="1"/>
  <c r="E31" i="1" s="1"/>
  <c r="F32" i="1"/>
  <c r="G32" i="1"/>
  <c r="G31" i="1" s="1"/>
  <c r="H32" i="1"/>
  <c r="H31" i="1" s="1"/>
  <c r="I32" i="1"/>
  <c r="K32" i="1" s="1"/>
  <c r="J32" i="1"/>
  <c r="J31" i="1" s="1"/>
  <c r="L32" i="1"/>
  <c r="L31" i="1" s="1"/>
  <c r="K33" i="1"/>
  <c r="H34" i="1"/>
  <c r="D35" i="1"/>
  <c r="D34" i="1" s="1"/>
  <c r="E35" i="1"/>
  <c r="E34" i="1" s="1"/>
  <c r="F35" i="1"/>
  <c r="F34" i="1" s="1"/>
  <c r="G35" i="1"/>
  <c r="G34" i="1" s="1"/>
  <c r="H35" i="1"/>
  <c r="I35" i="1"/>
  <c r="I34" i="1" s="1"/>
  <c r="J35" i="1"/>
  <c r="J34" i="1" s="1"/>
  <c r="L35" i="1"/>
  <c r="L34" i="1" s="1"/>
  <c r="K36" i="1"/>
  <c r="K37" i="1"/>
  <c r="K38" i="1"/>
  <c r="D39" i="1"/>
  <c r="E39" i="1"/>
  <c r="F39" i="1"/>
  <c r="G39" i="1"/>
  <c r="H39" i="1"/>
  <c r="I39" i="1"/>
  <c r="J39" i="1"/>
  <c r="K39" i="1"/>
  <c r="L39" i="1"/>
  <c r="K40" i="1"/>
  <c r="K41" i="1"/>
  <c r="H42" i="1"/>
  <c r="D43" i="1"/>
  <c r="D42" i="1" s="1"/>
  <c r="E43" i="1"/>
  <c r="E42" i="1" s="1"/>
  <c r="F43" i="1"/>
  <c r="F42" i="1" s="1"/>
  <c r="G43" i="1"/>
  <c r="G42" i="1" s="1"/>
  <c r="H43" i="1"/>
  <c r="I43" i="1"/>
  <c r="I42" i="1" s="1"/>
  <c r="J43" i="1"/>
  <c r="J42" i="1" s="1"/>
  <c r="L43" i="1"/>
  <c r="L42" i="1" s="1"/>
  <c r="K44" i="1"/>
  <c r="K45" i="1"/>
  <c r="K46" i="1"/>
  <c r="D47" i="1"/>
  <c r="E47" i="1"/>
  <c r="F47" i="1"/>
  <c r="G47" i="1"/>
  <c r="H47" i="1"/>
  <c r="I47" i="1"/>
  <c r="J47" i="1"/>
  <c r="K47" i="1"/>
  <c r="L47" i="1"/>
  <c r="K48" i="1"/>
  <c r="H50" i="1"/>
  <c r="D51" i="1"/>
  <c r="D50" i="1" s="1"/>
  <c r="D49" i="1" s="1"/>
  <c r="E51" i="1"/>
  <c r="E50" i="1" s="1"/>
  <c r="E49" i="1" s="1"/>
  <c r="F51" i="1"/>
  <c r="F50" i="1" s="1"/>
  <c r="F49" i="1" s="1"/>
  <c r="G51" i="1"/>
  <c r="G50" i="1" s="1"/>
  <c r="G49" i="1" s="1"/>
  <c r="H51" i="1"/>
  <c r="I51" i="1"/>
  <c r="I50" i="1" s="1"/>
  <c r="J51" i="1"/>
  <c r="J50" i="1" s="1"/>
  <c r="L51" i="1"/>
  <c r="L50" i="1" s="1"/>
  <c r="K52" i="1"/>
  <c r="K53" i="1"/>
  <c r="K54" i="1"/>
  <c r="F55" i="1"/>
  <c r="D56" i="1"/>
  <c r="D55" i="1" s="1"/>
  <c r="E56" i="1"/>
  <c r="E55" i="1" s="1"/>
  <c r="F56" i="1"/>
  <c r="G56" i="1"/>
  <c r="G55" i="1" s="1"/>
  <c r="H56" i="1"/>
  <c r="H55" i="1" s="1"/>
  <c r="I56" i="1"/>
  <c r="K56" i="1" s="1"/>
  <c r="J56" i="1"/>
  <c r="J55" i="1" s="1"/>
  <c r="L56" i="1"/>
  <c r="L55" i="1" s="1"/>
  <c r="K57" i="1"/>
  <c r="K58" i="1"/>
  <c r="F60" i="1"/>
  <c r="F59" i="1" s="1"/>
  <c r="I60" i="1"/>
  <c r="I59" i="1" s="1"/>
  <c r="D61" i="1"/>
  <c r="D60" i="1" s="1"/>
  <c r="D59" i="1" s="1"/>
  <c r="E61" i="1"/>
  <c r="E60" i="1" s="1"/>
  <c r="E59" i="1" s="1"/>
  <c r="F61" i="1"/>
  <c r="G61" i="1"/>
  <c r="G60" i="1" s="1"/>
  <c r="G59" i="1" s="1"/>
  <c r="H61" i="1"/>
  <c r="H60" i="1" s="1"/>
  <c r="H59" i="1" s="1"/>
  <c r="I61" i="1"/>
  <c r="J61" i="1"/>
  <c r="J60" i="1" s="1"/>
  <c r="K61" i="1"/>
  <c r="L61" i="1"/>
  <c r="L60" i="1" s="1"/>
  <c r="L59" i="1" s="1"/>
  <c r="K62" i="1"/>
  <c r="K63" i="1"/>
  <c r="K64" i="1"/>
  <c r="K65" i="1"/>
  <c r="K66" i="1"/>
  <c r="D23" i="1" l="1"/>
  <c r="L23" i="1"/>
  <c r="L12" i="1" s="1"/>
  <c r="G12" i="1"/>
  <c r="H49" i="1"/>
  <c r="H12" i="1" s="1"/>
  <c r="I13" i="1"/>
  <c r="K14" i="1"/>
  <c r="J49" i="1"/>
  <c r="E23" i="1"/>
  <c r="G23" i="1"/>
  <c r="K50" i="1"/>
  <c r="I49" i="1"/>
  <c r="K49" i="1" s="1"/>
  <c r="F23" i="1"/>
  <c r="F12" i="1" s="1"/>
  <c r="E12" i="1"/>
  <c r="K34" i="1"/>
  <c r="L49" i="1"/>
  <c r="K42" i="1"/>
  <c r="D12" i="1"/>
  <c r="J59" i="1"/>
  <c r="J12" i="1" s="1"/>
  <c r="K60" i="1"/>
  <c r="I24" i="1"/>
  <c r="I55" i="1"/>
  <c r="K55" i="1" s="1"/>
  <c r="K51" i="1"/>
  <c r="K43" i="1"/>
  <c r="K35" i="1"/>
  <c r="I31" i="1"/>
  <c r="K31" i="1" s="1"/>
  <c r="K13" i="1" l="1"/>
  <c r="K59" i="1"/>
  <c r="K24" i="1"/>
  <c r="I23" i="1"/>
  <c r="K23" i="1" s="1"/>
  <c r="I12" i="1" l="1"/>
  <c r="K12" i="1" s="1"/>
</calcChain>
</file>

<file path=xl/sharedStrings.xml><?xml version="1.0" encoding="utf-8"?>
<sst xmlns="http://schemas.openxmlformats.org/spreadsheetml/2006/main" count="190" uniqueCount="188">
  <si>
    <t>CENTRALIZAT</t>
  </si>
  <si>
    <t xml:space="preserve"> Anexa 13</t>
  </si>
  <si>
    <t>Cont de executie - Cheltuieli - Bugetul local</t>
  </si>
  <si>
    <t>Trimestrul: 1, Anul: 2024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</si>
  <si>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</si>
  <si>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</si>
  <si>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</si>
  <si>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</si>
  <si>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</si>
  <si>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</si>
  <si>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</si>
  <si>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</si>
  <si>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</si>
  <si>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</si>
  <si>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</si>
  <si>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</si>
  <si>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</si>
  <si>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</si>
  <si>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</si>
  <si>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</si>
  <si>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</si>
  <si>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</si>
  <si>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</si>
  <si>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</si>
  <si>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</si>
  <si>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</si>
  <si>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</si>
  <si>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</si>
  <si>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</si>
  <si>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</si>
  <si>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</si>
  <si>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</si>
  <si>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</si>
  <si>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</si>
  <si>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</si>
  <si>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</si>
  <si>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</si>
  <si>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</si>
  <si>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</si>
  <si>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</si>
  <si>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</si>
  <si>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</si>
  <si>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</si>
  <si>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</si>
  <si>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</si>
  <si>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</si>
  <si>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</si>
  <si>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</si>
  <si>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</si>
  <si>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</si>
  <si>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</si>
  <si>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</si>
  <si>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</si>
  <si>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</si>
  <si>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</si>
  <si>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</si>
  <si>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</si>
  <si>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</si>
  <si>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</si>
  <si>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</si>
  <si>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</si>
  <si>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</si>
  <si>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</si>
  <si>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</si>
  <si>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</si>
  <si>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</si>
  <si>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</si>
  <si>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</si>
  <si>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</si>
  <si>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</si>
  <si>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</si>
  <si>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</si>
  <si>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</si>
  <si>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</si>
  <si>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</si>
  <si>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</si>
  <si>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</si>
  <si>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</si>
  <si>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</si>
  <si>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</si>
  <si>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</si>
  <si>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</si>
  <si>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</si>
  <si>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</si>
  <si>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</si>
  <si>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</si>
  <si>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</si>
  <si>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</si>
  <si>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</si>
  <si>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</si>
  <si>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</si>
  <si>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</si>
  <si>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</si>
  <si>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</si>
  <si>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</si>
  <si>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</si>
  <si>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</si>
  <si>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</si>
  <si>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</si>
  <si>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66</t>
  </si>
  <si>
    <t>Servicii recreative si sportive (cod 67.02.05.01 la 67.02.05.03)</t>
  </si>
  <si>
    <t>67.02.05</t>
  </si>
  <si>
    <t>67</t>
  </si>
  <si>
    <t>Sport</t>
  </si>
  <si>
    <t>67.02.05.01</t>
  </si>
  <si>
    <t>71</t>
  </si>
  <si>
    <t>Alte servicii in domeniile culturii, recreerii si religiei</t>
  </si>
  <si>
    <t>67.02.50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</si>
  <si>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</si>
  <si>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</si>
  <si>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</si>
  <si>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</si>
  <si>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</si>
  <si>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</si>
  <si>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</si>
  <si>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</si>
  <si>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</si>
  <si>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76</t>
  </si>
  <si>
    <t>Asistenta sociala pentru familie si copii</t>
  </si>
  <si>
    <t>68.02.06</t>
  </si>
  <si>
    <t>77</t>
  </si>
  <si>
    <t>Ajutoare pentru locuinte</t>
  </si>
  <si>
    <t>68.02.10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</si>
  <si>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</si>
  <si>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</si>
  <si>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</si>
  <si>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</si>
  <si>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</si>
  <si>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</si>
  <si>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</si>
  <si>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</si>
  <si>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</si>
  <si>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</si>
  <si>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</si>
  <si>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</si>
  <si>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90</t>
  </si>
  <si>
    <t>Alimentare cu apa si amenajari hidrotehnice   (cod 70.02.05.01+70.02.05.02)</t>
  </si>
  <si>
    <t>70.02.05</t>
  </si>
  <si>
    <t>91</t>
  </si>
  <si>
    <t>Alimentare cu apa</t>
  </si>
  <si>
    <t>70.02.05.01</t>
  </si>
  <si>
    <t>93</t>
  </si>
  <si>
    <t>Iluminat public si electrificari rurale</t>
  </si>
  <si>
    <t>70.02.06</t>
  </si>
  <si>
    <t>95</t>
  </si>
  <si>
    <t xml:space="preserve">Alte servicii in domeniile locuintelor, serviciilor si dezvoltarii comunale </t>
  </si>
  <si>
    <t>70.02.50</t>
  </si>
  <si>
    <t>96</t>
  </si>
  <si>
    <t>Protectia mediului   (cod 74.02.03+74.02.05+74.02.06+74.02.50)</t>
  </si>
  <si>
    <t>74.02</t>
  </si>
  <si>
    <t>98</t>
  </si>
  <si>
    <t>Salubritate si gestiunea deseurilor (cod 74.02.05.01+74.02.05.02)</t>
  </si>
  <si>
    <t>74.02.05</t>
  </si>
  <si>
    <t>100</t>
  </si>
  <si>
    <t>Colectarea, tratarea si distrugerea deseurilor</t>
  </si>
  <si>
    <t>74.02.05.02</t>
  </si>
  <si>
    <t>101</t>
  </si>
  <si>
    <t>Canalizarea si tratarea apelor reziduale</t>
  </si>
  <si>
    <t>74.02.06</t>
  </si>
  <si>
    <t>103</t>
  </si>
  <si>
    <t>Partea a V-a ACTIUNI ECONOMICE   (cod 80.02+81.02+83.02+84.02+87.02)</t>
  </si>
  <si>
    <t>79.02</t>
  </si>
  <si>
    <t>120</t>
  </si>
  <si>
    <t>Transporturi   (cod 84.02.03+84.02.06+84.02.50)</t>
  </si>
  <si>
    <t>84.02</t>
  </si>
  <si>
    <t>121</t>
  </si>
  <si>
    <t>Transport rutier   (cod 84.02.03.01 la 84.02.03.03)</t>
  </si>
  <si>
    <t>84.02.03</t>
  </si>
  <si>
    <t>122</t>
  </si>
  <si>
    <t>Drumuri si poduri</t>
  </si>
  <si>
    <t>84.02.03.01</t>
  </si>
  <si>
    <t>136</t>
  </si>
  <si>
    <t>VII. REZERVE, EXCEDENT / DEFICIT</t>
  </si>
  <si>
    <t>96.02</t>
  </si>
  <si>
    <t>138</t>
  </si>
  <si>
    <t>EXCEDENT     98.02.96 + 98.02.97</t>
  </si>
  <si>
    <t>98.02</t>
  </si>
  <si>
    <t>139</t>
  </si>
  <si>
    <t xml:space="preserve">    Excedentul secţiunii de funcţionare</t>
  </si>
  <si>
    <t>98.02.96</t>
  </si>
  <si>
    <t>143</t>
  </si>
  <si>
    <t xml:space="preserve">    Deficitul secţiunii de dezvoltare</t>
  </si>
  <si>
    <t>99.02.97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</si>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</sst>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5A34-5D13-45A3-9D03-8499D860A790}">
  <dimension ref="A1:T1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D13+D20+D23+D49+D59</f>
        <v>10708831</v>
      </c>
      <c r="E12" s="11">
        <f>E13+E20+E23+E49+E59</f>
        <v>8781831</v>
      </c>
      <c r="F12" s="11">
        <f>F13+F20+F23+F49+F59</f>
        <v>21249831</v>
      </c>
      <c r="G12" s="11">
        <f>G13+G20+G23+G49+G59</f>
        <v>11847831</v>
      </c>
      <c r="H12" s="11">
        <f>H13+H20+H23+H49+H59</f>
        <v>11817831</v>
      </c>
      <c r="I12" s="11">
        <f>I13+I20+I23+I49+I59</f>
        <v>11817831</v>
      </c>
      <c r="J12" s="11">
        <f>J13+J20+J23+J49+J59</f>
        <v>8334484</v>
      </c>
      <c r="K12" s="11">
        <f>I12-J12</f>
        <v>3483347</v>
      </c>
      <c r="L12" s="11">
        <f>L13+L20+L23+L49+L59</f>
        <v>2437323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2500000</v>
      </c>
      <c r="G13" s="11">
        <f>G14+G17</f>
        <v>735000</v>
      </c>
      <c r="H13" s="11">
        <f>H14+H17</f>
        <v>705000</v>
      </c>
      <c r="I13" s="11">
        <f>I14+I17</f>
        <v>705000</v>
      </c>
      <c r="J13" s="11">
        <f>J14+J17</f>
        <v>507833</v>
      </c>
      <c r="K13" s="11">
        <f>I13-J13</f>
        <v>197167</v>
      </c>
      <c r="L13" s="11">
        <f>L14+L17</f>
        <v>526159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2200000</v>
      </c>
      <c r="G14" s="11">
        <f>G15</f>
        <v>690000</v>
      </c>
      <c r="H14" s="11">
        <f>H15</f>
        <v>690000</v>
      </c>
      <c r="I14" s="11">
        <f>I15</f>
        <v>690000</v>
      </c>
      <c r="J14" s="11">
        <f>J15</f>
        <v>507833</v>
      </c>
      <c r="K14" s="11">
        <f>I14-J14</f>
        <v>182167</v>
      </c>
      <c r="L14" s="11">
        <f>L15</f>
        <v>526159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2200000</v>
      </c>
      <c r="G15" s="11">
        <f>G16</f>
        <v>690000</v>
      </c>
      <c r="H15" s="11">
        <f>H16</f>
        <v>690000</v>
      </c>
      <c r="I15" s="11">
        <f>I16</f>
        <v>690000</v>
      </c>
      <c r="J15" s="11">
        <f>J16</f>
        <v>507833</v>
      </c>
      <c r="K15" s="11">
        <f>I15-J15</f>
        <v>182167</v>
      </c>
      <c r="L15" s="11">
        <f>L16</f>
        <v>526159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2200000</v>
      </c>
      <c r="G16" s="11">
        <v>690000</v>
      </c>
      <c r="H16" s="11">
        <v>690000</v>
      </c>
      <c r="I16" s="11">
        <v>690000</v>
      </c>
      <c r="J16" s="11">
        <v>507833</v>
      </c>
      <c r="K16" s="11">
        <f>I16-J16</f>
        <v>182167</v>
      </c>
      <c r="L16" s="11">
        <v>526159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300000</v>
      </c>
      <c r="G17" s="11">
        <f>G18+G19</f>
        <v>45000</v>
      </c>
      <c r="H17" s="11">
        <f>H18+H19</f>
        <v>15000</v>
      </c>
      <c r="I17" s="11">
        <f>I18+I19</f>
        <v>15000</v>
      </c>
      <c r="J17" s="11">
        <f>J18+J19</f>
        <v>0</v>
      </c>
      <c r="K17" s="11">
        <f>I17-J17</f>
        <v>15000</v>
      </c>
      <c r="L17" s="11">
        <f>L18+L19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250000</v>
      </c>
      <c r="G18" s="11">
        <v>30000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50000</v>
      </c>
      <c r="G19" s="11">
        <v>15000</v>
      </c>
      <c r="H19" s="11">
        <v>15000</v>
      </c>
      <c r="I19" s="11">
        <v>15000</v>
      </c>
      <c r="J19" s="11">
        <v>0</v>
      </c>
      <c r="K19" s="11">
        <f>I19-J19</f>
        <v>15000</v>
      </c>
      <c r="L19" s="11"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20000</v>
      </c>
      <c r="G20" s="11">
        <f>+G21</f>
        <v>7000</v>
      </c>
      <c r="H20" s="11">
        <f>+H21</f>
        <v>7000</v>
      </c>
      <c r="I20" s="11">
        <f>+I21</f>
        <v>7000</v>
      </c>
      <c r="J20" s="11">
        <f>+J21</f>
        <v>564</v>
      </c>
      <c r="K20" s="11">
        <f>I20-J20</f>
        <v>6436</v>
      </c>
      <c r="L20" s="11">
        <f>+L21</f>
        <v>536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20000</v>
      </c>
      <c r="G21" s="11">
        <f>+G22</f>
        <v>7000</v>
      </c>
      <c r="H21" s="11">
        <f>+H22</f>
        <v>7000</v>
      </c>
      <c r="I21" s="11">
        <f>+I22</f>
        <v>7000</v>
      </c>
      <c r="J21" s="11">
        <f>+J22</f>
        <v>564</v>
      </c>
      <c r="K21" s="11">
        <f>I21-J21</f>
        <v>6436</v>
      </c>
      <c r="L21" s="11">
        <f>+L22</f>
        <v>536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20000</v>
      </c>
      <c r="G22" s="11">
        <v>7000</v>
      </c>
      <c r="H22" s="11">
        <v>7000</v>
      </c>
      <c r="I22" s="11">
        <v>7000</v>
      </c>
      <c r="J22" s="11">
        <v>564</v>
      </c>
      <c r="K22" s="11">
        <f>I22-J22</f>
        <v>6436</v>
      </c>
      <c r="L22" s="11">
        <v>536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D24+D31+D34+D42</f>
        <v>894708</v>
      </c>
      <c r="E23" s="11">
        <f>E24+E31+E34+E42</f>
        <v>544708</v>
      </c>
      <c r="F23" s="11">
        <f>F24+F31+F34+F42</f>
        <v>7278708</v>
      </c>
      <c r="G23" s="11">
        <f>G24+G31+G34+G42</f>
        <v>2292708</v>
      </c>
      <c r="H23" s="11">
        <f>H24+H31+H34+H42</f>
        <v>2292708</v>
      </c>
      <c r="I23" s="11">
        <f>I24+I31+I34+I42</f>
        <v>2292708</v>
      </c>
      <c r="J23" s="11">
        <f>J24+J31+J34+J42</f>
        <v>1526641</v>
      </c>
      <c r="K23" s="11">
        <f>I23-J23</f>
        <v>766067</v>
      </c>
      <c r="L23" s="11">
        <f>L24+L31+L34+L42</f>
        <v>1493797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194708</v>
      </c>
      <c r="E24" s="11">
        <f>E25+E28+E30</f>
        <v>194708</v>
      </c>
      <c r="F24" s="11">
        <f>F25+F28+F30</f>
        <v>1204708</v>
      </c>
      <c r="G24" s="11">
        <f>G25+G28+G30</f>
        <v>414708</v>
      </c>
      <c r="H24" s="11">
        <f>H25+H28+H30</f>
        <v>414708</v>
      </c>
      <c r="I24" s="11">
        <f>I25+I28+I30</f>
        <v>414708</v>
      </c>
      <c r="J24" s="11">
        <f>J25+J28+J30</f>
        <v>232683</v>
      </c>
      <c r="K24" s="11">
        <f>I24-J24</f>
        <v>182025</v>
      </c>
      <c r="L24" s="11">
        <f>L25+L28+L30</f>
        <v>166321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92708</v>
      </c>
      <c r="E25" s="11">
        <f>E26+E27</f>
        <v>92708</v>
      </c>
      <c r="F25" s="11">
        <f>F26+F27</f>
        <v>92708</v>
      </c>
      <c r="G25" s="11">
        <f>G26+G27</f>
        <v>92708</v>
      </c>
      <c r="H25" s="11">
        <f>H26+H27</f>
        <v>92708</v>
      </c>
      <c r="I25" s="11">
        <f>I26+I27</f>
        <v>92708</v>
      </c>
      <c r="J25" s="11">
        <f>J26+J27</f>
        <v>64272</v>
      </c>
      <c r="K25" s="11">
        <f>I25-J25</f>
        <v>28436</v>
      </c>
      <c r="L25" s="11">
        <f>L26+L27</f>
        <v>34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92708</v>
      </c>
      <c r="E26" s="11">
        <v>92708</v>
      </c>
      <c r="F26" s="11">
        <v>92708</v>
      </c>
      <c r="G26" s="11">
        <v>92708</v>
      </c>
      <c r="H26" s="11">
        <v>92708</v>
      </c>
      <c r="I26" s="11">
        <v>92708</v>
      </c>
      <c r="J26" s="11">
        <v>64272</v>
      </c>
      <c r="K26" s="11">
        <f>I26-J26</f>
        <v>28436</v>
      </c>
      <c r="L26" s="11"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34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102000</v>
      </c>
      <c r="E28" s="11">
        <f>E29</f>
        <v>102000</v>
      </c>
      <c r="F28" s="11">
        <f>F29</f>
        <v>1006000</v>
      </c>
      <c r="G28" s="11">
        <f>G29</f>
        <v>312000</v>
      </c>
      <c r="H28" s="11">
        <f>H29</f>
        <v>312000</v>
      </c>
      <c r="I28" s="11">
        <f>I29</f>
        <v>312000</v>
      </c>
      <c r="J28" s="11">
        <f>J29</f>
        <v>160491</v>
      </c>
      <c r="K28" s="11">
        <f>I28-J28</f>
        <v>151509</v>
      </c>
      <c r="L28" s="11">
        <f>L29</f>
        <v>158367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102000</v>
      </c>
      <c r="E29" s="11">
        <v>102000</v>
      </c>
      <c r="F29" s="11">
        <v>1006000</v>
      </c>
      <c r="G29" s="11">
        <v>312000</v>
      </c>
      <c r="H29" s="11">
        <v>312000</v>
      </c>
      <c r="I29" s="11">
        <v>312000</v>
      </c>
      <c r="J29" s="11">
        <v>160491</v>
      </c>
      <c r="K29" s="11">
        <f>I29-J29</f>
        <v>151509</v>
      </c>
      <c r="L29" s="11">
        <v>158367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106000</v>
      </c>
      <c r="G30" s="11">
        <v>10000</v>
      </c>
      <c r="H30" s="11">
        <v>10000</v>
      </c>
      <c r="I30" s="11">
        <v>10000</v>
      </c>
      <c r="J30" s="11">
        <v>7920</v>
      </c>
      <c r="K30" s="11">
        <f>I30-J30</f>
        <v>2080</v>
      </c>
      <c r="L30" s="11">
        <v>7920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</f>
        <v>0</v>
      </c>
      <c r="E31" s="11">
        <f>+E32</f>
        <v>0</v>
      </c>
      <c r="F31" s="11">
        <f>+F32</f>
        <v>77000</v>
      </c>
      <c r="G31" s="11">
        <f>+G32</f>
        <v>24000</v>
      </c>
      <c r="H31" s="11">
        <f>+H32</f>
        <v>24000</v>
      </c>
      <c r="I31" s="11">
        <f>+I32</f>
        <v>24000</v>
      </c>
      <c r="J31" s="11">
        <f>+J32</f>
        <v>19069</v>
      </c>
      <c r="K31" s="11">
        <f>I31-J31</f>
        <v>4931</v>
      </c>
      <c r="L31" s="11">
        <f>+L32</f>
        <v>17418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</f>
        <v>0</v>
      </c>
      <c r="E32" s="11">
        <f>E33</f>
        <v>0</v>
      </c>
      <c r="F32" s="11">
        <f>F33</f>
        <v>77000</v>
      </c>
      <c r="G32" s="11">
        <f>G33</f>
        <v>24000</v>
      </c>
      <c r="H32" s="11">
        <f>H33</f>
        <v>24000</v>
      </c>
      <c r="I32" s="11">
        <f>I33</f>
        <v>24000</v>
      </c>
      <c r="J32" s="11">
        <f>J33</f>
        <v>19069</v>
      </c>
      <c r="K32" s="11">
        <f>I32-J32</f>
        <v>4931</v>
      </c>
      <c r="L32" s="11">
        <f>L33</f>
        <v>17418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77000</v>
      </c>
      <c r="G33" s="11">
        <v>24000</v>
      </c>
      <c r="H33" s="11">
        <v>24000</v>
      </c>
      <c r="I33" s="11">
        <v>24000</v>
      </c>
      <c r="J33" s="11">
        <v>19069</v>
      </c>
      <c r="K33" s="11">
        <f>I33-J33</f>
        <v>4931</v>
      </c>
      <c r="L33" s="11">
        <v>17418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D35+D39+D41</f>
        <v>700000</v>
      </c>
      <c r="E34" s="11">
        <f>E35+E39+E41</f>
        <v>350000</v>
      </c>
      <c r="F34" s="11">
        <f>F35+F39+F41</f>
        <v>1080000</v>
      </c>
      <c r="G34" s="11">
        <f>G35+G39+G41</f>
        <v>479000</v>
      </c>
      <c r="H34" s="11">
        <f>H35+H39+H41</f>
        <v>479000</v>
      </c>
      <c r="I34" s="11">
        <f>I35+I39+I41</f>
        <v>479000</v>
      </c>
      <c r="J34" s="11">
        <f>J35+J39+J41</f>
        <v>55025</v>
      </c>
      <c r="K34" s="11">
        <f>I34-J34</f>
        <v>423975</v>
      </c>
      <c r="L34" s="11">
        <f>L35+L39+L41</f>
        <v>56106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D36+D37+D38</f>
        <v>0</v>
      </c>
      <c r="E35" s="11">
        <f>E36+E37+E38</f>
        <v>0</v>
      </c>
      <c r="F35" s="11">
        <f>F36+F37+F38</f>
        <v>280000</v>
      </c>
      <c r="G35" s="11">
        <f>G36+G37+G38</f>
        <v>89000</v>
      </c>
      <c r="H35" s="11">
        <f>H36+H37+H38</f>
        <v>89000</v>
      </c>
      <c r="I35" s="11">
        <f>I36+I37+I38</f>
        <v>89000</v>
      </c>
      <c r="J35" s="11">
        <f>J36+J37+J38</f>
        <v>39052</v>
      </c>
      <c r="K35" s="11">
        <f>I35-J35</f>
        <v>49948</v>
      </c>
      <c r="L35" s="11">
        <f>L36+L37+L38</f>
        <v>37930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92000</v>
      </c>
      <c r="G36" s="11">
        <v>27000</v>
      </c>
      <c r="H36" s="11">
        <v>27000</v>
      </c>
      <c r="I36" s="11">
        <v>27000</v>
      </c>
      <c r="J36" s="11">
        <v>16795</v>
      </c>
      <c r="K36" s="11">
        <f>I36-J36</f>
        <v>10205</v>
      </c>
      <c r="L36" s="11">
        <v>17093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188000</v>
      </c>
      <c r="G37" s="11">
        <v>62000</v>
      </c>
      <c r="H37" s="11">
        <v>62000</v>
      </c>
      <c r="I37" s="11">
        <v>62000</v>
      </c>
      <c r="J37" s="11">
        <v>22257</v>
      </c>
      <c r="K37" s="11">
        <f>I37-J37</f>
        <v>39743</v>
      </c>
      <c r="L37" s="11">
        <v>20807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f>I38-J38</f>
        <v>0</v>
      </c>
      <c r="L38" s="11">
        <v>30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700000</v>
      </c>
      <c r="E39" s="11">
        <f>E40</f>
        <v>350000</v>
      </c>
      <c r="F39" s="11">
        <f>F40</f>
        <v>765000</v>
      </c>
      <c r="G39" s="11">
        <f>G40</f>
        <v>385000</v>
      </c>
      <c r="H39" s="11">
        <f>H40</f>
        <v>385000</v>
      </c>
      <c r="I39" s="11">
        <f>I40</f>
        <v>385000</v>
      </c>
      <c r="J39" s="11">
        <f>J40</f>
        <v>15973</v>
      </c>
      <c r="K39" s="11">
        <f>I39-J39</f>
        <v>369027</v>
      </c>
      <c r="L39" s="11">
        <f>L40</f>
        <v>18176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700000</v>
      </c>
      <c r="E40" s="11">
        <v>350000</v>
      </c>
      <c r="F40" s="11">
        <v>765000</v>
      </c>
      <c r="G40" s="11">
        <v>385000</v>
      </c>
      <c r="H40" s="11">
        <v>385000</v>
      </c>
      <c r="I40" s="11">
        <v>385000</v>
      </c>
      <c r="J40" s="11">
        <v>15973</v>
      </c>
      <c r="K40" s="11">
        <f>I40-J40</f>
        <v>369027</v>
      </c>
      <c r="L40" s="11">
        <v>18176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35000</v>
      </c>
      <c r="G41" s="11">
        <v>5000</v>
      </c>
      <c r="H41" s="11">
        <v>5000</v>
      </c>
      <c r="I41" s="11">
        <v>5000</v>
      </c>
      <c r="J41" s="11">
        <v>0</v>
      </c>
      <c r="K41" s="11">
        <f>I41-J41</f>
        <v>5000</v>
      </c>
      <c r="L41" s="11">
        <v>0</v>
      </c>
    </row>
    <row r="42" spans="1:12" s="6" customFormat="1" ht="33" x14ac:dyDescent="0.25">
      <c r="A42" s="10" t="s">
        <v>108</v>
      </c>
      <c r="B42" s="10" t="s">
        <v>109</v>
      </c>
      <c r="C42" s="10" t="s">
        <v>110</v>
      </c>
      <c r="D42" s="11">
        <f>+D43+D45+D46+D47</f>
        <v>0</v>
      </c>
      <c r="E42" s="11">
        <f>+E43+E45+E46+E47</f>
        <v>0</v>
      </c>
      <c r="F42" s="11">
        <f>+F43+F45+F46+F47</f>
        <v>4917000</v>
      </c>
      <c r="G42" s="11">
        <f>+G43+G45+G46+G47</f>
        <v>1375000</v>
      </c>
      <c r="H42" s="11">
        <f>+H43+H45+H46+H47</f>
        <v>1375000</v>
      </c>
      <c r="I42" s="11">
        <f>+I43+I45+I46+I47</f>
        <v>1375000</v>
      </c>
      <c r="J42" s="11">
        <f>+J43+J45+J46+J47</f>
        <v>1219864</v>
      </c>
      <c r="K42" s="11">
        <f>I42-J42</f>
        <v>155136</v>
      </c>
      <c r="L42" s="11">
        <f>+L43+L45+L46+L47</f>
        <v>1253952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4347000</v>
      </c>
      <c r="G43" s="11">
        <f>G44</f>
        <v>1210000</v>
      </c>
      <c r="H43" s="11">
        <f>H44</f>
        <v>1210000</v>
      </c>
      <c r="I43" s="11">
        <f>I44</f>
        <v>1210000</v>
      </c>
      <c r="J43" s="11">
        <f>J44</f>
        <v>1108407</v>
      </c>
      <c r="K43" s="11">
        <f>I43-J43</f>
        <v>101593</v>
      </c>
      <c r="L43" s="11">
        <f>L44</f>
        <v>1142795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4347000</v>
      </c>
      <c r="G44" s="11">
        <v>1210000</v>
      </c>
      <c r="H44" s="11">
        <v>1210000</v>
      </c>
      <c r="I44" s="11">
        <v>1210000</v>
      </c>
      <c r="J44" s="11">
        <v>1108407</v>
      </c>
      <c r="K44" s="11">
        <f>I44-J44</f>
        <v>101593</v>
      </c>
      <c r="L44" s="11">
        <v>1142795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50000</v>
      </c>
      <c r="G45" s="11">
        <v>15000</v>
      </c>
      <c r="H45" s="11">
        <v>15000</v>
      </c>
      <c r="I45" s="11">
        <v>15000</v>
      </c>
      <c r="J45" s="11">
        <v>6000</v>
      </c>
      <c r="K45" s="11">
        <f>I45-J45</f>
        <v>9000</v>
      </c>
      <c r="L45" s="11">
        <v>6000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200000</v>
      </c>
      <c r="G46" s="11">
        <v>50000</v>
      </c>
      <c r="H46" s="11">
        <v>50000</v>
      </c>
      <c r="I46" s="11">
        <v>50000</v>
      </c>
      <c r="J46" s="11">
        <v>25760</v>
      </c>
      <c r="K46" s="11">
        <f>I46-J46</f>
        <v>24240</v>
      </c>
      <c r="L46" s="11">
        <v>25760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D48</f>
        <v>0</v>
      </c>
      <c r="E47" s="11">
        <f>E48</f>
        <v>0</v>
      </c>
      <c r="F47" s="11">
        <f>F48</f>
        <v>320000</v>
      </c>
      <c r="G47" s="11">
        <f>G48</f>
        <v>100000</v>
      </c>
      <c r="H47" s="11">
        <f>H48</f>
        <v>100000</v>
      </c>
      <c r="I47" s="11">
        <f>I48</f>
        <v>100000</v>
      </c>
      <c r="J47" s="11">
        <f>J48</f>
        <v>79697</v>
      </c>
      <c r="K47" s="11">
        <f>I47-J47</f>
        <v>20303</v>
      </c>
      <c r="L47" s="11">
        <f>L48</f>
        <v>79397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320000</v>
      </c>
      <c r="G48" s="11">
        <v>100000</v>
      </c>
      <c r="H48" s="11">
        <v>100000</v>
      </c>
      <c r="I48" s="11">
        <v>100000</v>
      </c>
      <c r="J48" s="11">
        <v>79697</v>
      </c>
      <c r="K48" s="11">
        <f>I48-J48</f>
        <v>20303</v>
      </c>
      <c r="L48" s="11">
        <v>79397</v>
      </c>
    </row>
    <row r="49" spans="1:12" s="6" customFormat="1" ht="33" x14ac:dyDescent="0.25">
      <c r="A49" s="10" t="s">
        <v>129</v>
      </c>
      <c r="B49" s="10" t="s">
        <v>130</v>
      </c>
      <c r="C49" s="10" t="s">
        <v>131</v>
      </c>
      <c r="D49" s="11">
        <f>D50+D55</f>
        <v>8514123</v>
      </c>
      <c r="E49" s="11">
        <f>E50+E55</f>
        <v>8177123</v>
      </c>
      <c r="F49" s="11">
        <f>F50+F55</f>
        <v>9814123</v>
      </c>
      <c r="G49" s="11">
        <f>G50+G55</f>
        <v>8593123</v>
      </c>
      <c r="H49" s="11">
        <f>H50+H55</f>
        <v>8593123</v>
      </c>
      <c r="I49" s="11">
        <f>I50+I55</f>
        <v>8593123</v>
      </c>
      <c r="J49" s="11">
        <f>J50+J55</f>
        <v>6238646</v>
      </c>
      <c r="K49" s="11">
        <f>I49-J49</f>
        <v>2354477</v>
      </c>
      <c r="L49" s="11">
        <f>L50+L55</f>
        <v>387181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+D51+D53+D54</f>
        <v>1433693</v>
      </c>
      <c r="E50" s="11">
        <f>+E51+E53+E54</f>
        <v>1186693</v>
      </c>
      <c r="F50" s="11">
        <f>+F51+F53+F54</f>
        <v>2383693</v>
      </c>
      <c r="G50" s="11">
        <f>+G51+G53+G54</f>
        <v>1482693</v>
      </c>
      <c r="H50" s="11">
        <f>+H51+H53+H54</f>
        <v>1482693</v>
      </c>
      <c r="I50" s="11">
        <f>+I51+I53+I54</f>
        <v>1482693</v>
      </c>
      <c r="J50" s="11">
        <f>+J51+J53+J54</f>
        <v>881590</v>
      </c>
      <c r="K50" s="11">
        <f>I50-J50</f>
        <v>601103</v>
      </c>
      <c r="L50" s="11">
        <f>+L51+L53+L54</f>
        <v>307906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D52</f>
        <v>972693</v>
      </c>
      <c r="E51" s="11">
        <f>E52</f>
        <v>805693</v>
      </c>
      <c r="F51" s="11">
        <f>F52</f>
        <v>1572693</v>
      </c>
      <c r="G51" s="11">
        <f>G52</f>
        <v>971693</v>
      </c>
      <c r="H51" s="11">
        <f>H52</f>
        <v>971693</v>
      </c>
      <c r="I51" s="11">
        <f>I52</f>
        <v>971693</v>
      </c>
      <c r="J51" s="11">
        <f>J52</f>
        <v>743523</v>
      </c>
      <c r="K51" s="11">
        <f>I51-J51</f>
        <v>228170</v>
      </c>
      <c r="L51" s="11">
        <f>L52</f>
        <v>157434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972693</v>
      </c>
      <c r="E52" s="11">
        <v>805693</v>
      </c>
      <c r="F52" s="11">
        <v>1572693</v>
      </c>
      <c r="G52" s="11">
        <v>971693</v>
      </c>
      <c r="H52" s="11">
        <v>971693</v>
      </c>
      <c r="I52" s="11">
        <v>971693</v>
      </c>
      <c r="J52" s="11">
        <v>743523</v>
      </c>
      <c r="K52" s="11">
        <f>I52-J52</f>
        <v>228170</v>
      </c>
      <c r="L52" s="11">
        <v>157434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223000</v>
      </c>
      <c r="E53" s="11">
        <v>223000</v>
      </c>
      <c r="F53" s="11">
        <v>523000</v>
      </c>
      <c r="G53" s="11">
        <v>303000</v>
      </c>
      <c r="H53" s="11">
        <v>303000</v>
      </c>
      <c r="I53" s="11">
        <v>303000</v>
      </c>
      <c r="J53" s="11">
        <v>73572</v>
      </c>
      <c r="K53" s="11">
        <f>I53-J53</f>
        <v>229428</v>
      </c>
      <c r="L53" s="11">
        <v>102444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v>238000</v>
      </c>
      <c r="E54" s="11">
        <v>158000</v>
      </c>
      <c r="F54" s="11">
        <v>288000</v>
      </c>
      <c r="G54" s="11">
        <v>208000</v>
      </c>
      <c r="H54" s="11">
        <v>208000</v>
      </c>
      <c r="I54" s="11">
        <v>208000</v>
      </c>
      <c r="J54" s="11">
        <v>64495</v>
      </c>
      <c r="K54" s="11">
        <f>I54-J54</f>
        <v>143505</v>
      </c>
      <c r="L54" s="11">
        <v>48028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+D56+D58</f>
        <v>7080430</v>
      </c>
      <c r="E55" s="11">
        <f>+E56+E58</f>
        <v>6990430</v>
      </c>
      <c r="F55" s="11">
        <f>+F56+F58</f>
        <v>7430430</v>
      </c>
      <c r="G55" s="11">
        <f>+G56+G58</f>
        <v>7110430</v>
      </c>
      <c r="H55" s="11">
        <f>+H56+H58</f>
        <v>7110430</v>
      </c>
      <c r="I55" s="11">
        <f>+I56+I58</f>
        <v>7110430</v>
      </c>
      <c r="J55" s="11">
        <f>+J56+J58</f>
        <v>5357056</v>
      </c>
      <c r="K55" s="11">
        <f>I55-J55</f>
        <v>1753374</v>
      </c>
      <c r="L55" s="11">
        <f>+L56+L58</f>
        <v>79275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+D57</f>
        <v>0</v>
      </c>
      <c r="E56" s="11">
        <f>+E57</f>
        <v>0</v>
      </c>
      <c r="F56" s="11">
        <f>+F57</f>
        <v>350000</v>
      </c>
      <c r="G56" s="11">
        <f>+G57</f>
        <v>120000</v>
      </c>
      <c r="H56" s="11">
        <f>+H57</f>
        <v>120000</v>
      </c>
      <c r="I56" s="11">
        <f>+I57</f>
        <v>120000</v>
      </c>
      <c r="J56" s="11">
        <f>+J57</f>
        <v>103690</v>
      </c>
      <c r="K56" s="11">
        <f>I56-J56</f>
        <v>16310</v>
      </c>
      <c r="L56" s="11">
        <f>+L57</f>
        <v>79275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350000</v>
      </c>
      <c r="G57" s="11">
        <v>120000</v>
      </c>
      <c r="H57" s="11">
        <v>120000</v>
      </c>
      <c r="I57" s="11">
        <v>120000</v>
      </c>
      <c r="J57" s="11">
        <v>103690</v>
      </c>
      <c r="K57" s="11">
        <f>I57-J57</f>
        <v>16310</v>
      </c>
      <c r="L57" s="11">
        <v>79275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7080430</v>
      </c>
      <c r="E58" s="11">
        <v>6990430</v>
      </c>
      <c r="F58" s="11">
        <v>7080430</v>
      </c>
      <c r="G58" s="11">
        <v>6990430</v>
      </c>
      <c r="H58" s="11">
        <v>6990430</v>
      </c>
      <c r="I58" s="11">
        <v>6990430</v>
      </c>
      <c r="J58" s="11">
        <v>5253366</v>
      </c>
      <c r="K58" s="11">
        <f>I58-J58</f>
        <v>1737064</v>
      </c>
      <c r="L58" s="11">
        <v>0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+D60</f>
        <v>1300000</v>
      </c>
      <c r="E59" s="11">
        <f>+E60</f>
        <v>60000</v>
      </c>
      <c r="F59" s="11">
        <f>+F60</f>
        <v>1637000</v>
      </c>
      <c r="G59" s="11">
        <f>+G60</f>
        <v>220000</v>
      </c>
      <c r="H59" s="11">
        <f>+H60</f>
        <v>220000</v>
      </c>
      <c r="I59" s="11">
        <f>+I60</f>
        <v>220000</v>
      </c>
      <c r="J59" s="11">
        <f>+J60</f>
        <v>60800</v>
      </c>
      <c r="K59" s="11">
        <f>I59-J59</f>
        <v>159200</v>
      </c>
      <c r="L59" s="11">
        <f>+L60</f>
        <v>29650</v>
      </c>
    </row>
    <row r="60" spans="1:12" s="6" customFormat="1" ht="22.5" x14ac:dyDescent="0.25">
      <c r="A60" s="10" t="s">
        <v>162</v>
      </c>
      <c r="B60" s="10" t="s">
        <v>163</v>
      </c>
      <c r="C60" s="10" t="s">
        <v>164</v>
      </c>
      <c r="D60" s="11">
        <f>D61</f>
        <v>1300000</v>
      </c>
      <c r="E60" s="11">
        <f>E61</f>
        <v>60000</v>
      </c>
      <c r="F60" s="11">
        <f>F61</f>
        <v>1637000</v>
      </c>
      <c r="G60" s="11">
        <f>G61</f>
        <v>220000</v>
      </c>
      <c r="H60" s="11">
        <f>H61</f>
        <v>220000</v>
      </c>
      <c r="I60" s="11">
        <f>I61</f>
        <v>220000</v>
      </c>
      <c r="J60" s="11">
        <f>J61</f>
        <v>60800</v>
      </c>
      <c r="K60" s="11">
        <f>I60-J60</f>
        <v>159200</v>
      </c>
      <c r="L60" s="11">
        <f>L61</f>
        <v>29650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D62</f>
        <v>1300000</v>
      </c>
      <c r="E61" s="11">
        <f>E62</f>
        <v>60000</v>
      </c>
      <c r="F61" s="11">
        <f>F62</f>
        <v>1637000</v>
      </c>
      <c r="G61" s="11">
        <f>G62</f>
        <v>220000</v>
      </c>
      <c r="H61" s="11">
        <f>H62</f>
        <v>220000</v>
      </c>
      <c r="I61" s="11">
        <f>I62</f>
        <v>220000</v>
      </c>
      <c r="J61" s="11">
        <f>J62</f>
        <v>60800</v>
      </c>
      <c r="K61" s="11">
        <f>I61-J61</f>
        <v>159200</v>
      </c>
      <c r="L61" s="11">
        <f>L62</f>
        <v>29650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1300000</v>
      </c>
      <c r="E62" s="11">
        <v>60000</v>
      </c>
      <c r="F62" s="11">
        <v>1637000</v>
      </c>
      <c r="G62" s="11">
        <v>220000</v>
      </c>
      <c r="H62" s="11">
        <v>220000</v>
      </c>
      <c r="I62" s="11">
        <v>220000</v>
      </c>
      <c r="J62" s="11">
        <v>60800</v>
      </c>
      <c r="K62" s="11">
        <f>I62-J62</f>
        <v>159200</v>
      </c>
      <c r="L62" s="11">
        <v>29650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1496427</v>
      </c>
      <c r="K63" s="11">
        <f>I63-J63</f>
        <v>-1496427</v>
      </c>
      <c r="L63" s="11"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1496427</v>
      </c>
      <c r="K64" s="11">
        <f>I64-J64</f>
        <v>-1496427</v>
      </c>
      <c r="L64" s="11">
        <v>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1496428</v>
      </c>
      <c r="K65" s="11">
        <f>I65-J65</f>
        <v>-1496428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-1</v>
      </c>
      <c r="K66" s="11">
        <f>I66-J66</f>
        <v>1</v>
      </c>
      <c r="L66" s="11"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  <c r="L67" s="9"/>
    </row>
    <row r="68" spans="1:12" x14ac:dyDescent="0.25">
      <c r="A68" s="13" t="s">
        <v>183</v>
      </c>
      <c r="B68" s="13"/>
      <c r="C68" s="13"/>
      <c r="D68" s="13"/>
      <c r="E68" s="13" t="s">
        <v>185</v>
      </c>
      <c r="F68" s="13"/>
      <c r="G68" s="13"/>
      <c r="H68" s="13"/>
      <c r="I68" s="13" t="s">
        <v>187</v>
      </c>
      <c r="J68" s="13"/>
      <c r="K68" s="13"/>
      <c r="L68" s="13"/>
    </row>
    <row r="69" spans="1:12" x14ac:dyDescent="0.25">
      <c r="A69" s="3" t="s">
        <v>184</v>
      </c>
      <c r="B69" s="3"/>
      <c r="C69" s="3"/>
      <c r="D69" s="3"/>
      <c r="E69" s="3" t="s">
        <v>186</v>
      </c>
      <c r="F69" s="3"/>
      <c r="G69" s="3"/>
      <c r="H69" s="3"/>
      <c r="I69" s="3"/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4">
    <mergeCell ref="K6:K10"/>
    <mergeCell ref="L6:L10"/>
    <mergeCell ref="A68:D68"/>
    <mergeCell ref="A69:D69"/>
    <mergeCell ref="E68:H68"/>
    <mergeCell ref="E69:H69"/>
    <mergeCell ref="I68:L68"/>
    <mergeCell ref="I69:L6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2025-02-10T11:53:22Z</dcterms:created>
  <dcterms:modified xsi:type="dcterms:W3CDTF">2025-02-10T11:53:27Z</dcterms:modified>
</cp:coreProperties>
</file>