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4\BANCA\"/>
    </mc:Choice>
  </mc:AlternateContent>
  <xr:revisionPtr revIDLastSave="0" documentId="8_{B75D8108-39C4-4AF1-AD60-33F3E081BD05}" xr6:coauthVersionLast="47" xr6:coauthVersionMax="47" xr10:uidLastSave="{00000000-0000-0000-0000-000000000000}"/>
  <bookViews>
    <workbookView xWindow="-120" yWindow="-120" windowWidth="29040" windowHeight="15720" activeTab="2" xr2:uid="{32D37222-2A53-4BD4-8586-AA15110B362F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 s="1"/>
  <c r="I20" i="3"/>
  <c r="D21" i="3"/>
  <c r="D20" i="3" s="1"/>
  <c r="E21" i="3"/>
  <c r="E20" i="3" s="1"/>
  <c r="G21" i="3"/>
  <c r="F21" i="3" s="1"/>
  <c r="K21" i="3" s="1"/>
  <c r="H21" i="3"/>
  <c r="H20" i="3" s="1"/>
  <c r="I21" i="3"/>
  <c r="J21" i="3"/>
  <c r="J20" i="3" s="1"/>
  <c r="F22" i="3"/>
  <c r="K22" i="3"/>
  <c r="D25" i="3"/>
  <c r="D24" i="3" s="1"/>
  <c r="D23" i="3" s="1"/>
  <c r="E25" i="3"/>
  <c r="E24" i="3" s="1"/>
  <c r="E23" i="3" s="1"/>
  <c r="G25" i="3"/>
  <c r="F25" i="3" s="1"/>
  <c r="K25" i="3" s="1"/>
  <c r="H25" i="3"/>
  <c r="I25" i="3"/>
  <c r="J25" i="3"/>
  <c r="F26" i="3"/>
  <c r="K26" i="3"/>
  <c r="F27" i="3"/>
  <c r="K27" i="3"/>
  <c r="F28" i="3"/>
  <c r="K28" i="3" s="1"/>
  <c r="D30" i="3"/>
  <c r="D29" i="3" s="1"/>
  <c r="E30" i="3"/>
  <c r="E29" i="3" s="1"/>
  <c r="G30" i="3"/>
  <c r="F30" i="3" s="1"/>
  <c r="K30" i="3" s="1"/>
  <c r="H30" i="3"/>
  <c r="H29" i="3" s="1"/>
  <c r="I30" i="3"/>
  <c r="I29" i="3" s="1"/>
  <c r="J30" i="3"/>
  <c r="J29" i="3" s="1"/>
  <c r="F31" i="3"/>
  <c r="K31" i="3"/>
  <c r="F32" i="3"/>
  <c r="K32" i="3"/>
  <c r="D16" i="2"/>
  <c r="D15" i="2" s="1"/>
  <c r="D14" i="2" s="1"/>
  <c r="E16" i="2"/>
  <c r="E15" i="2" s="1"/>
  <c r="E14" i="2" s="1"/>
  <c r="F16" i="2"/>
  <c r="K16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F21" i="2"/>
  <c r="K21" i="2"/>
  <c r="E23" i="2"/>
  <c r="E22" i="2" s="1"/>
  <c r="D24" i="2"/>
  <c r="D23" i="2" s="1"/>
  <c r="D22" i="2" s="1"/>
  <c r="E24" i="2"/>
  <c r="F24" i="2"/>
  <c r="K24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 s="1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 s="1"/>
  <c r="D33" i="2"/>
  <c r="D32" i="2" s="1"/>
  <c r="E33" i="2"/>
  <c r="E32" i="2" s="1"/>
  <c r="G33" i="2"/>
  <c r="F33" i="2" s="1"/>
  <c r="K33" i="2" s="1"/>
  <c r="H33" i="2"/>
  <c r="I33" i="2"/>
  <c r="J33" i="2"/>
  <c r="J32" i="2" s="1"/>
  <c r="F34" i="2"/>
  <c r="K34" i="2"/>
  <c r="F35" i="2"/>
  <c r="K35" i="2"/>
  <c r="F36" i="2"/>
  <c r="K36" i="2"/>
  <c r="J37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I32" i="2" s="1"/>
  <c r="J38" i="2"/>
  <c r="F39" i="2"/>
  <c r="K39" i="2" s="1"/>
  <c r="F40" i="2"/>
  <c r="K40" i="2"/>
  <c r="F41" i="2"/>
  <c r="K41" i="2"/>
  <c r="D43" i="2"/>
  <c r="D42" i="2" s="1"/>
  <c r="E43" i="2"/>
  <c r="E42" i="2" s="1"/>
  <c r="F43" i="2"/>
  <c r="K43" i="2" s="1"/>
  <c r="G43" i="2"/>
  <c r="G42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D45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 s="1"/>
  <c r="D51" i="2"/>
  <c r="D50" i="2" s="1"/>
  <c r="E51" i="2"/>
  <c r="E50" i="2" s="1"/>
  <c r="G51" i="2"/>
  <c r="F51" i="2" s="1"/>
  <c r="K51" i="2" s="1"/>
  <c r="H51" i="2"/>
  <c r="I51" i="2"/>
  <c r="J51" i="2"/>
  <c r="F52" i="2"/>
  <c r="K52" i="2"/>
  <c r="F53" i="2"/>
  <c r="K53" i="2"/>
  <c r="D54" i="2"/>
  <c r="D55" i="2"/>
  <c r="E55" i="2"/>
  <c r="E54" i="2" s="1"/>
  <c r="F55" i="2"/>
  <c r="K55" i="2" s="1"/>
  <c r="G55" i="2"/>
  <c r="G54" i="2" s="1"/>
  <c r="H55" i="2"/>
  <c r="H54" i="2" s="1"/>
  <c r="I55" i="2"/>
  <c r="I54" i="2" s="1"/>
  <c r="I50" i="2" s="1"/>
  <c r="J55" i="2"/>
  <c r="J54" i="2" s="1"/>
  <c r="F56" i="2"/>
  <c r="K56" i="2"/>
  <c r="D57" i="2"/>
  <c r="E57" i="2"/>
  <c r="G57" i="2"/>
  <c r="F57" i="2" s="1"/>
  <c r="K57" i="2" s="1"/>
  <c r="H57" i="2"/>
  <c r="I57" i="2"/>
  <c r="J57" i="2"/>
  <c r="F58" i="2"/>
  <c r="K58" i="2" s="1"/>
  <c r="F59" i="2"/>
  <c r="K59" i="2"/>
  <c r="D60" i="2"/>
  <c r="E60" i="2"/>
  <c r="G60" i="2"/>
  <c r="F60" i="2" s="1"/>
  <c r="K60" i="2" s="1"/>
  <c r="H60" i="2"/>
  <c r="I60" i="2"/>
  <c r="J60" i="2"/>
  <c r="F61" i="2"/>
  <c r="K61" i="2"/>
  <c r="F62" i="2"/>
  <c r="K62" i="2"/>
  <c r="D64" i="2"/>
  <c r="D63" i="2" s="1"/>
  <c r="D65" i="2"/>
  <c r="E65" i="2"/>
  <c r="E64" i="2" s="1"/>
  <c r="E63" i="2" s="1"/>
  <c r="G65" i="2"/>
  <c r="G64" i="2" s="1"/>
  <c r="H65" i="2"/>
  <c r="H64" i="2" s="1"/>
  <c r="H63" i="2" s="1"/>
  <c r="I65" i="2"/>
  <c r="I64" i="2" s="1"/>
  <c r="I63" i="2" s="1"/>
  <c r="J65" i="2"/>
  <c r="J64" i="2" s="1"/>
  <c r="J63" i="2" s="1"/>
  <c r="F66" i="2"/>
  <c r="K66" i="2" s="1"/>
  <c r="F67" i="2"/>
  <c r="K67" i="2"/>
  <c r="D17" i="1"/>
  <c r="E17" i="1"/>
  <c r="E16" i="1" s="1"/>
  <c r="E15" i="1" s="1"/>
  <c r="F17" i="1"/>
  <c r="K17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D16" i="1" s="1"/>
  <c r="D15" i="1" s="1"/>
  <c r="E19" i="1"/>
  <c r="G19" i="1"/>
  <c r="F19" i="1" s="1"/>
  <c r="K19" i="1" s="1"/>
  <c r="H19" i="1"/>
  <c r="I19" i="1"/>
  <c r="J19" i="1"/>
  <c r="F20" i="1"/>
  <c r="K20" i="1" s="1"/>
  <c r="F21" i="1"/>
  <c r="K21" i="1"/>
  <c r="F22" i="1"/>
  <c r="K22" i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 s="1"/>
  <c r="D34" i="1"/>
  <c r="D33" i="1" s="1"/>
  <c r="E34" i="1"/>
  <c r="E33" i="1" s="1"/>
  <c r="G34" i="1"/>
  <c r="F34" i="1" s="1"/>
  <c r="K34" i="1" s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G38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/>
  <c r="I43" i="1"/>
  <c r="D44" i="1"/>
  <c r="D43" i="1" s="1"/>
  <c r="E44" i="1"/>
  <c r="E43" i="1" s="1"/>
  <c r="F44" i="1"/>
  <c r="K44" i="1" s="1"/>
  <c r="G44" i="1"/>
  <c r="G43" i="1" s="1"/>
  <c r="H44" i="1"/>
  <c r="H43" i="1" s="1"/>
  <c r="I44" i="1"/>
  <c r="J44" i="1"/>
  <c r="J43" i="1" s="1"/>
  <c r="F45" i="1"/>
  <c r="K45" i="1"/>
  <c r="D49" i="1"/>
  <c r="D48" i="1" s="1"/>
  <c r="D47" i="1" s="1"/>
  <c r="E49" i="1"/>
  <c r="E48" i="1" s="1"/>
  <c r="E47" i="1" s="1"/>
  <c r="E46" i="1" s="1"/>
  <c r="G49" i="1"/>
  <c r="G48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 s="1"/>
  <c r="D52" i="1"/>
  <c r="E52" i="1"/>
  <c r="E51" i="1" s="1"/>
  <c r="G52" i="1"/>
  <c r="F52" i="1" s="1"/>
  <c r="K52" i="1" s="1"/>
  <c r="H52" i="1"/>
  <c r="I52" i="1"/>
  <c r="J52" i="1"/>
  <c r="F53" i="1"/>
  <c r="K53" i="1"/>
  <c r="F54" i="1"/>
  <c r="K54" i="1"/>
  <c r="D56" i="1"/>
  <c r="D55" i="1" s="1"/>
  <c r="E56" i="1"/>
  <c r="E55" i="1" s="1"/>
  <c r="F56" i="1"/>
  <c r="K56" i="1" s="1"/>
  <c r="G56" i="1"/>
  <c r="G55" i="1" s="1"/>
  <c r="H56" i="1"/>
  <c r="H55" i="1" s="1"/>
  <c r="I56" i="1"/>
  <c r="I55" i="1" s="1"/>
  <c r="J56" i="1"/>
  <c r="J55" i="1" s="1"/>
  <c r="F57" i="1"/>
  <c r="K57" i="1"/>
  <c r="D58" i="1"/>
  <c r="E58" i="1"/>
  <c r="G58" i="1"/>
  <c r="F58" i="1" s="1"/>
  <c r="K58" i="1" s="1"/>
  <c r="H58" i="1"/>
  <c r="I58" i="1"/>
  <c r="J58" i="1"/>
  <c r="F59" i="1"/>
  <c r="K59" i="1" s="1"/>
  <c r="F60" i="1"/>
  <c r="K60" i="1"/>
  <c r="D61" i="1"/>
  <c r="E61" i="1"/>
  <c r="G61" i="1"/>
  <c r="F61" i="1" s="1"/>
  <c r="K61" i="1" s="1"/>
  <c r="H61" i="1"/>
  <c r="I61" i="1"/>
  <c r="J61" i="1"/>
  <c r="F62" i="1"/>
  <c r="K62" i="1"/>
  <c r="F63" i="1"/>
  <c r="K63" i="1"/>
  <c r="F64" i="1"/>
  <c r="K64" i="1" s="1"/>
  <c r="H65" i="1"/>
  <c r="J65" i="1"/>
  <c r="D66" i="1"/>
  <c r="D65" i="1" s="1"/>
  <c r="E66" i="1"/>
  <c r="E65" i="1" s="1"/>
  <c r="G66" i="1"/>
  <c r="G65" i="1" s="1"/>
  <c r="F65" i="1" s="1"/>
  <c r="H66" i="1"/>
  <c r="I66" i="1"/>
  <c r="I65" i="1" s="1"/>
  <c r="J66" i="1"/>
  <c r="F67" i="1"/>
  <c r="K67" i="1"/>
  <c r="E68" i="1"/>
  <c r="G68" i="1"/>
  <c r="F68" i="1" s="1"/>
  <c r="K68" i="1" s="1"/>
  <c r="H68" i="1"/>
  <c r="D69" i="1"/>
  <c r="D68" i="1" s="1"/>
  <c r="E69" i="1"/>
  <c r="G69" i="1"/>
  <c r="F69" i="1" s="1"/>
  <c r="K69" i="1" s="1"/>
  <c r="H69" i="1"/>
  <c r="I69" i="1"/>
  <c r="I68" i="1" s="1"/>
  <c r="J69" i="1"/>
  <c r="J68" i="1" s="1"/>
  <c r="F70" i="1"/>
  <c r="K70" i="1"/>
  <c r="D73" i="1"/>
  <c r="E73" i="1"/>
  <c r="F73" i="1"/>
  <c r="K73" i="1" s="1"/>
  <c r="G73" i="1"/>
  <c r="G72" i="1" s="1"/>
  <c r="H73" i="1"/>
  <c r="H72" i="1" s="1"/>
  <c r="H71" i="1" s="1"/>
  <c r="I73" i="1"/>
  <c r="I72" i="1" s="1"/>
  <c r="I71" i="1" s="1"/>
  <c r="J73" i="1"/>
  <c r="J72" i="1" s="1"/>
  <c r="J71" i="1" s="1"/>
  <c r="F74" i="1"/>
  <c r="K74" i="1"/>
  <c r="F75" i="1"/>
  <c r="K75" i="1" s="1"/>
  <c r="F76" i="1"/>
  <c r="K76" i="1"/>
  <c r="F77" i="1"/>
  <c r="K77" i="1"/>
  <c r="F78" i="1"/>
  <c r="K78" i="1"/>
  <c r="D80" i="1"/>
  <c r="D79" i="1" s="1"/>
  <c r="E80" i="1"/>
  <c r="E79" i="1" s="1"/>
  <c r="G80" i="1"/>
  <c r="G79" i="1" s="1"/>
  <c r="H80" i="1"/>
  <c r="H79" i="1" s="1"/>
  <c r="I80" i="1"/>
  <c r="I79" i="1" s="1"/>
  <c r="J80" i="1"/>
  <c r="J79" i="1" s="1"/>
  <c r="F81" i="1"/>
  <c r="K81" i="1" s="1"/>
  <c r="F82" i="1"/>
  <c r="K82" i="1"/>
  <c r="D11" i="3" l="1"/>
  <c r="J24" i="3"/>
  <c r="J23" i="3" s="1"/>
  <c r="J11" i="3" s="1"/>
  <c r="E11" i="3"/>
  <c r="I24" i="3"/>
  <c r="I23" i="3" s="1"/>
  <c r="I11" i="3"/>
  <c r="H24" i="3"/>
  <c r="H23" i="3" s="1"/>
  <c r="H11" i="3"/>
  <c r="G13" i="3"/>
  <c r="F14" i="3"/>
  <c r="K14" i="3" s="1"/>
  <c r="G29" i="3"/>
  <c r="F29" i="3" s="1"/>
  <c r="K29" i="3" s="1"/>
  <c r="G20" i="3"/>
  <c r="F20" i="3" s="1"/>
  <c r="K20" i="3" s="1"/>
  <c r="G17" i="3"/>
  <c r="F17" i="3" s="1"/>
  <c r="K17" i="3" s="1"/>
  <c r="I13" i="2"/>
  <c r="I12" i="2" s="1"/>
  <c r="I11" i="2" s="1"/>
  <c r="H13" i="2"/>
  <c r="G14" i="2"/>
  <c r="F15" i="2"/>
  <c r="K15" i="2" s="1"/>
  <c r="F54" i="2"/>
  <c r="K54" i="2" s="1"/>
  <c r="J50" i="2"/>
  <c r="J45" i="2" s="1"/>
  <c r="I45" i="2"/>
  <c r="E13" i="2"/>
  <c r="H45" i="2"/>
  <c r="G22" i="2"/>
  <c r="F22" i="2" s="1"/>
  <c r="K22" i="2" s="1"/>
  <c r="F23" i="2"/>
  <c r="K23" i="2" s="1"/>
  <c r="D13" i="2"/>
  <c r="D12" i="2" s="1"/>
  <c r="D11" i="2" s="1"/>
  <c r="H50" i="2"/>
  <c r="F42" i="2"/>
  <c r="K42" i="2" s="1"/>
  <c r="H32" i="2"/>
  <c r="F64" i="2"/>
  <c r="K64" i="2" s="1"/>
  <c r="G63" i="2"/>
  <c r="F63" i="2" s="1"/>
  <c r="K63" i="2" s="1"/>
  <c r="E45" i="2"/>
  <c r="J13" i="2"/>
  <c r="G50" i="2"/>
  <c r="G47" i="2"/>
  <c r="G37" i="2"/>
  <c r="F37" i="2" s="1"/>
  <c r="K37" i="2" s="1"/>
  <c r="F65" i="2"/>
  <c r="K65" i="2" s="1"/>
  <c r="D51" i="1"/>
  <c r="D46" i="1" s="1"/>
  <c r="F16" i="1"/>
  <c r="K16" i="1" s="1"/>
  <c r="G15" i="1"/>
  <c r="F72" i="1"/>
  <c r="K72" i="1" s="1"/>
  <c r="G71" i="1"/>
  <c r="F71" i="1" s="1"/>
  <c r="K71" i="1" s="1"/>
  <c r="F79" i="1"/>
  <c r="K79" i="1" s="1"/>
  <c r="J46" i="1"/>
  <c r="F38" i="1"/>
  <c r="K38" i="1" s="1"/>
  <c r="D14" i="1"/>
  <c r="E14" i="1"/>
  <c r="E13" i="1" s="1"/>
  <c r="E72" i="1"/>
  <c r="E71" i="1" s="1"/>
  <c r="F55" i="1"/>
  <c r="K55" i="1" s="1"/>
  <c r="J51" i="1"/>
  <c r="J33" i="1"/>
  <c r="J14" i="1" s="1"/>
  <c r="J13" i="1" s="1"/>
  <c r="D72" i="1"/>
  <c r="D71" i="1" s="1"/>
  <c r="I51" i="1"/>
  <c r="I46" i="1" s="1"/>
  <c r="H46" i="1"/>
  <c r="I33" i="1"/>
  <c r="I14" i="1" s="1"/>
  <c r="I13" i="1" s="1"/>
  <c r="F24" i="1"/>
  <c r="K24" i="1" s="1"/>
  <c r="G23" i="1"/>
  <c r="F23" i="1" s="1"/>
  <c r="K23" i="1" s="1"/>
  <c r="K65" i="1"/>
  <c r="H51" i="1"/>
  <c r="G47" i="1"/>
  <c r="F48" i="1"/>
  <c r="K48" i="1" s="1"/>
  <c r="F43" i="1"/>
  <c r="K43" i="1" s="1"/>
  <c r="H33" i="1"/>
  <c r="H14" i="1" s="1"/>
  <c r="H13" i="1" s="1"/>
  <c r="G51" i="1"/>
  <c r="G33" i="1"/>
  <c r="F66" i="1"/>
  <c r="K66" i="1" s="1"/>
  <c r="F80" i="1"/>
  <c r="K80" i="1" s="1"/>
  <c r="F49" i="1"/>
  <c r="K49" i="1" s="1"/>
  <c r="F39" i="1"/>
  <c r="K39" i="1" s="1"/>
  <c r="G12" i="3" l="1"/>
  <c r="F13" i="3"/>
  <c r="K13" i="3" s="1"/>
  <c r="G24" i="3"/>
  <c r="J12" i="2"/>
  <c r="J11" i="2" s="1"/>
  <c r="F14" i="2"/>
  <c r="K14" i="2" s="1"/>
  <c r="G13" i="2"/>
  <c r="H12" i="2"/>
  <c r="H11" i="2" s="1"/>
  <c r="E12" i="2"/>
  <c r="E11" i="2" s="1"/>
  <c r="G46" i="2"/>
  <c r="F47" i="2"/>
  <c r="K47" i="2" s="1"/>
  <c r="G32" i="2"/>
  <c r="F32" i="2" s="1"/>
  <c r="K32" i="2" s="1"/>
  <c r="F50" i="2"/>
  <c r="K50" i="2" s="1"/>
  <c r="H11" i="1"/>
  <c r="H12" i="1"/>
  <c r="I12" i="1"/>
  <c r="I11" i="1"/>
  <c r="J11" i="1"/>
  <c r="J12" i="1"/>
  <c r="F15" i="1"/>
  <c r="K15" i="1" s="1"/>
  <c r="G14" i="1"/>
  <c r="E12" i="1"/>
  <c r="E11" i="1"/>
  <c r="D13" i="1"/>
  <c r="G46" i="1"/>
  <c r="F46" i="1" s="1"/>
  <c r="K46" i="1" s="1"/>
  <c r="F47" i="1"/>
  <c r="K47" i="1" s="1"/>
  <c r="F33" i="1"/>
  <c r="K33" i="1" s="1"/>
  <c r="F51" i="1"/>
  <c r="K51" i="1" s="1"/>
  <c r="F12" i="3" l="1"/>
  <c r="K12" i="3" s="1"/>
  <c r="F24" i="3"/>
  <c r="K24" i="3" s="1"/>
  <c r="G23" i="3"/>
  <c r="F23" i="3" s="1"/>
  <c r="K23" i="3" s="1"/>
  <c r="F13" i="2"/>
  <c r="K13" i="2" s="1"/>
  <c r="G45" i="2"/>
  <c r="F45" i="2" s="1"/>
  <c r="K45" i="2" s="1"/>
  <c r="F46" i="2"/>
  <c r="K46" i="2" s="1"/>
  <c r="D11" i="1"/>
  <c r="D12" i="1"/>
  <c r="F14" i="1"/>
  <c r="K14" i="1" s="1"/>
  <c r="G13" i="1"/>
  <c r="G11" i="3" l="1"/>
  <c r="F11" i="3" s="1"/>
  <c r="K11" i="3" s="1"/>
  <c r="G12" i="2"/>
  <c r="F13" i="1"/>
  <c r="K13" i="1" s="1"/>
  <c r="G11" i="1"/>
  <c r="F11" i="1" s="1"/>
  <c r="K11" i="1" s="1"/>
  <c r="G12" i="1"/>
  <c r="F12" i="1" s="1"/>
  <c r="K12" i="1" s="1"/>
  <c r="G11" i="2" l="1"/>
  <c r="F11" i="2" s="1"/>
  <c r="K11" i="2" s="1"/>
  <c r="F12" i="2"/>
  <c r="K12" i="2" s="1"/>
</calcChain>
</file>

<file path=xl/sharedStrings.xml><?xml version="1.0" encoding="utf-8"?>
<sst xmlns="http://schemas.openxmlformats.org/spreadsheetml/2006/main" count="525" uniqueCount="274">
  <si>
    <t>CENTRALIZAT</t>
  </si>
  <si>
    <t xml:space="preserve"> Anexa 12</t>
  </si>
  <si>
    <t>Cont de executie - Venituri - Bugetul local</t>
  </si>
  <si>
    <t>Trimestrul: 4,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</si>
  <si>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</si>
  <si>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</si>
  <si>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</si>
  <si>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</si>
  <si>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</si>
  <si>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</si>
  <si>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</si>
  <si>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</si>
  <si>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</si>
  <si>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</si>
  <si>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</si>
  <si>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</si>
  <si>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</si>
  <si>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</si>
  <si>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</si>
  <si>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</si>
  <si>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</si>
  <si>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</si>
  <si>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</si>
  <si>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</si>
  <si>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</si>
  <si>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</si>
  <si>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</si>
  <si>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</si>
  <si>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</si>
  <si>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</si>
  <si>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</si>
  <si>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</si>
  <si>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</si>
  <si>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</si>
  <si>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</si>
  <si>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</si>
  <si>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</si>
  <si>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</si>
  <si>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</si>
  <si>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</si>
  <si>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</si>
  <si>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</si>
  <si>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</si>
  <si>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</si>
  <si>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</si>
  <si>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</si>
  <si>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</si>
  <si>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</si>
  <si>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</si>
  <si>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</si>
  <si>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</si>
  <si>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</si>
  <si>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</si>
  <si>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</si>
  <si>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</si>
  <si>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</si>
  <si>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</si>
  <si>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</si>
  <si>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</si>
  <si>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</si>
  <si>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</si>
  <si>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</si>
  <si>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</si>
  <si>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</si>
  <si>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</si>
  <si>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</si>
  <si>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</si>
  <si>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</si>
  <si>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</si>
  <si>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</si>
  <si>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</si>
  <si>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</si>
  <si>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</si>
  <si>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</si>
  <si>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</si>
  <si>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</si>
  <si>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</si>
  <si>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</si>
  <si>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</si>
  <si>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</si>
  <si>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</si>
  <si>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</si>
  <si>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</si>
  <si>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</si>
  <si>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</si>
  <si>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</si>
  <si>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</si>
  <si>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</si>
  <si>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</si>
  <si>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</si>
  <si>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</si>
  <si>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</si>
  <si>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</si>
  <si>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</si>
  <si>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</si>
  <si>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</si>
  <si>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</si>
  <si>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</si>
  <si>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</si>
  <si>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</si>
  <si>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</si>
  <si>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</si>
  <si>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</si>
  <si>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</si>
  <si>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</si>
  <si>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</si>
  <si>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</si>
  <si>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</si>
  <si>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</si>
  <si>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</si>
  <si>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</si>
  <si>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</si>
  <si>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</si>
  <si>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</si>
  <si>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</si>
  <si>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</si>
  <si>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</si>
  <si>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</si>
  <si>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</si>
  <si>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</si>
  <si>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</si>
  <si>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</si>
  <si>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</si>
  <si>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</si>
  <si>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</si>
  <si>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</si>
  <si>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</si>
  <si>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</si>
  <si>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</si>
  <si>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</si>
  <si>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</si>
  <si>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</si>
  <si>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</si>
  <si>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</si>
  <si>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</si>
  <si>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</si>
  <si>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</si>
  <si>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</si>
  <si>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</si>
  <si>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</si>
  <si>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</si>
  <si>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</si>
  <si>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</si>
  <si>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</si>
  <si>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</si>
  <si>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</si>
  <si>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</si>
  <si>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</si>
  <si>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82</t>
  </si>
  <si>
    <t>Venituri din recuperarea cheltuielilor de judecata, imputatii si despagubiri</t>
  </si>
  <si>
    <t>33.02.28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</si>
  <si>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</si>
  <si>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</si>
  <si>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</si>
  <si>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</si>
  <si>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</si>
  <si>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</si>
  <si>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</si>
  <si>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</si>
  <si>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</si>
  <si>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</si>
  <si>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</si>
  <si>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</si>
  <si>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</si>
  <si>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</si>
  <si>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</si>
  <si>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</si>
  <si>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</si>
  <si>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</si>
  <si>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111</t>
  </si>
  <si>
    <t>Transferuri voluntare,  altele decat subventiile (cod 37.02.01+37.02.50)</t>
  </si>
  <si>
    <t>37.02</t>
  </si>
  <si>
    <t>112</t>
  </si>
  <si>
    <t>Donatii si sponsorizari</t>
  </si>
  <si>
    <t>37.02.01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</si>
  <si>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</si>
  <si>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</si>
  <si>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</si>
  <si>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</si>
  <si>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</si>
  <si>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</si>
  <si>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117</t>
  </si>
  <si>
    <t>II. VENITURI DIN CAPITAL (cod 39.02)</t>
  </si>
  <si>
    <t>00.15</t>
  </si>
  <si>
    <t>118</t>
  </si>
  <si>
    <t>Venituri din valorificarea unor bunuri  (cod 39.02.01+39.02.03+39.02.04+39.02.07+39.02.10)</t>
  </si>
  <si>
    <t>39.02</t>
  </si>
  <si>
    <t>119</t>
  </si>
  <si>
    <t>Venituri din valorificarea unor bunuri ale institutiilor publice</t>
  </si>
  <si>
    <t>39.02.01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</si>
  <si>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</si>
  <si>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</si>
  <si>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</si>
  <si>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</si>
  <si>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</si>
  <si>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</si>
  <si>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</si>
  <si>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</si>
  <si>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</si>
  <si>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</si>
  <si>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</si>
  <si>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</si>
  <si>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</si>
  <si>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</si>
  <si>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</si>
  <si>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</si>
  <si>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</si>
  <si>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</si>
  <si>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</si>
  <si>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</si>
  <si>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</si>
  <si>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</si>
  <si>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</si>
  <si>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</si>
  <si>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</si>
  <si>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</si>
  <si>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</si>
  <si>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</si>
  <si>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</si>
  <si>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</si>
  <si>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</si>
  <si>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</si>
  <si>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</si>
  <si>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240</t>
  </si>
  <si>
    <t>Subventii de la alte administratii (cod. 43.02.01+43.02.04+43.02.07+43.02.08+43.02.20+43.02.21)</t>
  </si>
  <si>
    <t>43.02</t>
  </si>
  <si>
    <t>262</t>
  </si>
  <si>
    <t>Sume alocate din PNRR aferente asistenţei financiare nerambursabile</t>
  </si>
  <si>
    <t>43.02.49</t>
  </si>
  <si>
    <t>263</t>
  </si>
  <si>
    <t xml:space="preserve">  Fonduri europene nerambursabile</t>
  </si>
  <si>
    <t>43.02.49.01</t>
  </si>
  <si>
    <t>265</t>
  </si>
  <si>
    <t xml:space="preserve">  Sume aferente TVA</t>
  </si>
  <si>
    <t>43.02.49.03</t>
  </si>
  <si>
    <t>ORDONATOR DE CREDITE,</t>
  </si>
  <si>
    <t>VANATORU VASILE</t>
  </si>
  <si>
    <t xml:space="preserve">CONTABIL, </t>
  </si>
  <si>
    <t>PETCU MAGHITA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</si>
  <si>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</si>
  <si>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</si>
  <si>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</si>
  <si>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</si>
  <si>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</si>
  <si>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</si>
  <si>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</si>
  <si>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</si>
  <si>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</si>
  <si>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</si>
  <si>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</si>
  <si>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</si>
  <si>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</si>
  <si>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</si>
  <si>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</si>
  <si>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</si>
  <si>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80</t>
  </si>
  <si>
    <t>86</t>
  </si>
  <si>
    <t>87</t>
  </si>
  <si>
    <t>93</t>
  </si>
  <si>
    <t>97</t>
  </si>
  <si>
    <t>102</t>
  </si>
  <si>
    <t>103</t>
  </si>
  <si>
    <t>104</t>
  </si>
  <si>
    <t>105</t>
  </si>
  <si>
    <t>120</t>
  </si>
  <si>
    <t>128</t>
  </si>
  <si>
    <t>Cont de executie - Venituri - Bugetul local - sectiunea dezvoltare</t>
  </si>
  <si>
    <t>VENITURILE SECŢIUNII DE DEZVOLTARE - TOTAL</t>
  </si>
  <si>
    <t>7</t>
  </si>
  <si>
    <t>17</t>
  </si>
  <si>
    <t>18</t>
  </si>
  <si>
    <t>20</t>
  </si>
  <si>
    <t>83</t>
  </si>
  <si>
    <t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</si>
</sst>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AA39B-1DBD-451D-8F13-E1AD0AE696B4}">
  <dimension ref="A1:T16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D13+D65+D68+D71</f>
        <v>19533007</v>
      </c>
      <c r="E11" s="11">
        <f>E13+E65+E68+E71</f>
        <v>37123939</v>
      </c>
      <c r="F11" s="11">
        <f>G11+H11</f>
        <v>37269014</v>
      </c>
      <c r="G11" s="11">
        <f>G13+G65+G68+G71</f>
        <v>4028202</v>
      </c>
      <c r="H11" s="11">
        <f>H13+H65+H68+H71</f>
        <v>33240812</v>
      </c>
      <c r="I11" s="11">
        <f>I13+I65+I68+I71</f>
        <v>32991040</v>
      </c>
      <c r="J11" s="11">
        <f>J13+J65+J68+J71</f>
        <v>0</v>
      </c>
      <c r="K11" s="11">
        <f>F11-I11-J11</f>
        <v>4277974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D13-D34-D61+D65</f>
        <v>5039000</v>
      </c>
      <c r="E12" s="11">
        <f>E13-E34-E61+E65</f>
        <v>5268808</v>
      </c>
      <c r="F12" s="11">
        <f>G12+H12</f>
        <v>8185267</v>
      </c>
      <c r="G12" s="11">
        <f>G13-G34-G61+G65</f>
        <v>4028202</v>
      </c>
      <c r="H12" s="11">
        <f>H13-H34-H61+H65</f>
        <v>4157065</v>
      </c>
      <c r="I12" s="11">
        <f>I13-I34-I61+I65</f>
        <v>3907293</v>
      </c>
      <c r="J12" s="11">
        <f>J13-J34-J61+J65</f>
        <v>0</v>
      </c>
      <c r="K12" s="11">
        <f>F12-I12-J12</f>
        <v>4277974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13304000</v>
      </c>
      <c r="E13" s="11">
        <f>E14+E46</f>
        <v>15618000</v>
      </c>
      <c r="F13" s="11">
        <f>G13+H13</f>
        <v>18000407</v>
      </c>
      <c r="G13" s="11">
        <f>G14+G46</f>
        <v>4028202</v>
      </c>
      <c r="H13" s="11">
        <f>H14+H46</f>
        <v>13972205</v>
      </c>
      <c r="I13" s="11">
        <f>I14+I46</f>
        <v>13722433</v>
      </c>
      <c r="J13" s="11">
        <f>J14+J46</f>
        <v>0</v>
      </c>
      <c r="K13" s="11">
        <f>F13-I13-J13</f>
        <v>4277974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12116000</v>
      </c>
      <c r="E14" s="11">
        <f>E15+E23+E33+E43</f>
        <v>14532000</v>
      </c>
      <c r="F14" s="11">
        <f>G14+H14</f>
        <v>15597199</v>
      </c>
      <c r="G14" s="11">
        <f>G15+G23+G33+G43</f>
        <v>2560962</v>
      </c>
      <c r="H14" s="11">
        <f>H15+H23+H33+H43</f>
        <v>13036237</v>
      </c>
      <c r="I14" s="11">
        <f>I15+I23+I33+I43</f>
        <v>12969563</v>
      </c>
      <c r="J14" s="11">
        <f>J15+J23+J33+J43</f>
        <v>0</v>
      </c>
      <c r="K14" s="11">
        <f>F14-I14-J14</f>
        <v>2627636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1113000</v>
      </c>
      <c r="E15" s="11">
        <f>+E16</f>
        <v>1305000</v>
      </c>
      <c r="F15" s="11">
        <f>G15+H15</f>
        <v>1330919</v>
      </c>
      <c r="G15" s="11">
        <f>+G16</f>
        <v>0</v>
      </c>
      <c r="H15" s="11">
        <f>+H16</f>
        <v>1330919</v>
      </c>
      <c r="I15" s="11">
        <f>+I16</f>
        <v>1330919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1113000</v>
      </c>
      <c r="E16" s="11">
        <f>E17+E19</f>
        <v>1305000</v>
      </c>
      <c r="F16" s="11">
        <f>G16+H16</f>
        <v>1330919</v>
      </c>
      <c r="G16" s="11">
        <f>G17+G19</f>
        <v>0</v>
      </c>
      <c r="H16" s="11">
        <f>H17+H19</f>
        <v>1330919</v>
      </c>
      <c r="I16" s="11">
        <f>I17+I19</f>
        <v>1330919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30000</v>
      </c>
      <c r="E17" s="11">
        <f>+E18</f>
        <v>30000</v>
      </c>
      <c r="F17" s="11">
        <f>G17+H17</f>
        <v>19799</v>
      </c>
      <c r="G17" s="11">
        <f>+G18</f>
        <v>0</v>
      </c>
      <c r="H17" s="11">
        <f>+H18</f>
        <v>19799</v>
      </c>
      <c r="I17" s="11">
        <f>+I18</f>
        <v>19799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30000</v>
      </c>
      <c r="E18" s="11">
        <v>30000</v>
      </c>
      <c r="F18" s="11">
        <f>G18+H18</f>
        <v>19799</v>
      </c>
      <c r="G18" s="11">
        <v>0</v>
      </c>
      <c r="H18" s="11">
        <v>19799</v>
      </c>
      <c r="I18" s="11">
        <v>19799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1083000</v>
      </c>
      <c r="E19" s="11">
        <f>E20+E21+E22</f>
        <v>1275000</v>
      </c>
      <c r="F19" s="11">
        <f>G19+H19</f>
        <v>1311120</v>
      </c>
      <c r="G19" s="11">
        <f>G20+G21+G22</f>
        <v>0</v>
      </c>
      <c r="H19" s="11">
        <f>H20+H21+H22</f>
        <v>1311120</v>
      </c>
      <c r="I19" s="11">
        <f>I20+I21+I22</f>
        <v>1311120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564000</v>
      </c>
      <c r="E20" s="11">
        <v>690000</v>
      </c>
      <c r="F20" s="11">
        <f>G20+H20</f>
        <v>726366</v>
      </c>
      <c r="G20" s="11">
        <v>0</v>
      </c>
      <c r="H20" s="11">
        <v>726366</v>
      </c>
      <c r="I20" s="11">
        <v>726366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369000</v>
      </c>
      <c r="E21" s="11">
        <v>435000</v>
      </c>
      <c r="F21" s="11">
        <f>G21+H21</f>
        <v>434754</v>
      </c>
      <c r="G21" s="11">
        <v>0</v>
      </c>
      <c r="H21" s="11">
        <v>434754</v>
      </c>
      <c r="I21" s="11">
        <v>434754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150000</v>
      </c>
      <c r="E22" s="11">
        <v>150000</v>
      </c>
      <c r="F22" s="11">
        <f>G22+H22</f>
        <v>150000</v>
      </c>
      <c r="G22" s="11">
        <v>0</v>
      </c>
      <c r="H22" s="11">
        <v>150000</v>
      </c>
      <c r="I22" s="11">
        <v>150000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2253000</v>
      </c>
      <c r="E23" s="11">
        <f>E24</f>
        <v>2253000</v>
      </c>
      <c r="F23" s="11">
        <f>G23+H23</f>
        <v>3269850</v>
      </c>
      <c r="G23" s="11">
        <f>G24</f>
        <v>2063034</v>
      </c>
      <c r="H23" s="11">
        <f>H24</f>
        <v>1206816</v>
      </c>
      <c r="I23" s="11">
        <f>I24</f>
        <v>1199324</v>
      </c>
      <c r="J23" s="11">
        <f>J24</f>
        <v>0</v>
      </c>
      <c r="K23" s="11">
        <f>F23-I23-J23</f>
        <v>2070526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2253000</v>
      </c>
      <c r="E24" s="11">
        <f>E25+E28+E32</f>
        <v>2253000</v>
      </c>
      <c r="F24" s="11">
        <f>G24+H24</f>
        <v>3269850</v>
      </c>
      <c r="G24" s="11">
        <f>G25+G28+G32</f>
        <v>2063034</v>
      </c>
      <c r="H24" s="11">
        <f>H25+H28+H32</f>
        <v>1206816</v>
      </c>
      <c r="I24" s="11">
        <f>I25+I28+I32</f>
        <v>1199324</v>
      </c>
      <c r="J24" s="11">
        <f>J25+J28+J32</f>
        <v>0</v>
      </c>
      <c r="K24" s="11">
        <f>F24-I24-J24</f>
        <v>2070526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1000000</v>
      </c>
      <c r="E25" s="11">
        <f>E26+E27</f>
        <v>1000000</v>
      </c>
      <c r="F25" s="11">
        <f>G25+H25</f>
        <v>1065989</v>
      </c>
      <c r="G25" s="11">
        <f>G26+G27</f>
        <v>436712</v>
      </c>
      <c r="H25" s="11">
        <f>H26+H27</f>
        <v>629277</v>
      </c>
      <c r="I25" s="11">
        <f>I26+I27</f>
        <v>654663</v>
      </c>
      <c r="J25" s="11">
        <f>J26+J27</f>
        <v>0</v>
      </c>
      <c r="K25" s="11">
        <f>F25-I25-J25</f>
        <v>411326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100000</v>
      </c>
      <c r="E26" s="11">
        <v>100000</v>
      </c>
      <c r="F26" s="11">
        <f>G26+H26</f>
        <v>181843</v>
      </c>
      <c r="G26" s="11">
        <v>121817</v>
      </c>
      <c r="H26" s="11">
        <v>60026</v>
      </c>
      <c r="I26" s="11">
        <v>86186</v>
      </c>
      <c r="J26" s="11">
        <v>0</v>
      </c>
      <c r="K26" s="11">
        <f>F26-I26-J26</f>
        <v>95657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900000</v>
      </c>
      <c r="E27" s="11">
        <v>900000</v>
      </c>
      <c r="F27" s="11">
        <f>G27+H27</f>
        <v>884146</v>
      </c>
      <c r="G27" s="11">
        <v>314895</v>
      </c>
      <c r="H27" s="11">
        <v>569251</v>
      </c>
      <c r="I27" s="11">
        <v>568477</v>
      </c>
      <c r="J27" s="11">
        <v>0</v>
      </c>
      <c r="K27" s="11">
        <f>F27-I27-J27</f>
        <v>315669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1240000</v>
      </c>
      <c r="E28" s="11">
        <f>E29+E30+E31</f>
        <v>1240000</v>
      </c>
      <c r="F28" s="11">
        <f>G28+H28</f>
        <v>2158001</v>
      </c>
      <c r="G28" s="11">
        <f>G29+G30+G31</f>
        <v>1625892</v>
      </c>
      <c r="H28" s="11">
        <f>H29+H30+H31</f>
        <v>532109</v>
      </c>
      <c r="I28" s="11">
        <f>I29+I30+I31</f>
        <v>521431</v>
      </c>
      <c r="J28" s="11">
        <f>J29+J30+J31</f>
        <v>0</v>
      </c>
      <c r="K28" s="11">
        <f>F28-I28-J28</f>
        <v>1636570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190000</v>
      </c>
      <c r="E29" s="11">
        <v>190000</v>
      </c>
      <c r="F29" s="11">
        <f>G29+H29</f>
        <v>370642</v>
      </c>
      <c r="G29" s="11">
        <v>280513</v>
      </c>
      <c r="H29" s="11">
        <v>90129</v>
      </c>
      <c r="I29" s="11">
        <v>114686</v>
      </c>
      <c r="J29" s="11">
        <v>0</v>
      </c>
      <c r="K29" s="11">
        <f>F29-I29-J29</f>
        <v>255956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50000</v>
      </c>
      <c r="E30" s="11">
        <v>50000</v>
      </c>
      <c r="F30" s="11">
        <f>G30+H30</f>
        <v>103264</v>
      </c>
      <c r="G30" s="11">
        <v>70200</v>
      </c>
      <c r="H30" s="11">
        <v>33064</v>
      </c>
      <c r="I30" s="11">
        <v>27906</v>
      </c>
      <c r="J30" s="11">
        <v>0</v>
      </c>
      <c r="K30" s="11">
        <f>F30-I30-J30</f>
        <v>75358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1000000</v>
      </c>
      <c r="E31" s="11">
        <v>1000000</v>
      </c>
      <c r="F31" s="11">
        <f>G31+H31</f>
        <v>1684095</v>
      </c>
      <c r="G31" s="11">
        <v>1275179</v>
      </c>
      <c r="H31" s="11">
        <v>408916</v>
      </c>
      <c r="I31" s="11">
        <v>378839</v>
      </c>
      <c r="J31" s="11">
        <v>0</v>
      </c>
      <c r="K31" s="11">
        <f>F31-I31-J31</f>
        <v>1305256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13000</v>
      </c>
      <c r="E32" s="11">
        <v>13000</v>
      </c>
      <c r="F32" s="11">
        <f>G32+H32</f>
        <v>45860</v>
      </c>
      <c r="G32" s="11">
        <v>430</v>
      </c>
      <c r="H32" s="11">
        <v>45430</v>
      </c>
      <c r="I32" s="11">
        <v>23230</v>
      </c>
      <c r="J32" s="11">
        <v>0</v>
      </c>
      <c r="K32" s="11">
        <f>F32-I32-J32</f>
        <v>22630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8719000</v>
      </c>
      <c r="E33" s="11">
        <f>E34+E38</f>
        <v>10943000</v>
      </c>
      <c r="F33" s="11">
        <f>G33+H33</f>
        <v>10889630</v>
      </c>
      <c r="G33" s="11">
        <f>G34+G38</f>
        <v>490700</v>
      </c>
      <c r="H33" s="11">
        <f>H34+H38</f>
        <v>10398930</v>
      </c>
      <c r="I33" s="11">
        <f>I34+I38</f>
        <v>10350868</v>
      </c>
      <c r="J33" s="11">
        <f>J34+J38</f>
        <v>0</v>
      </c>
      <c r="K33" s="11">
        <f>F33-I33-J33</f>
        <v>538762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8265000</v>
      </c>
      <c r="E34" s="11">
        <f>+E35+E36+E37</f>
        <v>10337000</v>
      </c>
      <c r="F34" s="11">
        <f>G34+H34</f>
        <v>9802947</v>
      </c>
      <c r="G34" s="11">
        <f>+G35+G36+G37</f>
        <v>0</v>
      </c>
      <c r="H34" s="11">
        <f>+H35+H36+H37</f>
        <v>9802947</v>
      </c>
      <c r="I34" s="11">
        <f>+I35+I36+I37</f>
        <v>9802947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4887000</v>
      </c>
      <c r="E35" s="11">
        <v>6159000</v>
      </c>
      <c r="F35" s="11">
        <f>G35+H35</f>
        <v>5624947</v>
      </c>
      <c r="G35" s="11">
        <v>0</v>
      </c>
      <c r="H35" s="11">
        <v>5624947</v>
      </c>
      <c r="I35" s="11">
        <v>5624947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40000</v>
      </c>
      <c r="F36" s="11">
        <f>G36+H36</f>
        <v>40000</v>
      </c>
      <c r="G36" s="11">
        <v>0</v>
      </c>
      <c r="H36" s="11">
        <v>40000</v>
      </c>
      <c r="I36" s="11">
        <v>40000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3338000</v>
      </c>
      <c r="E37" s="11">
        <v>4138000</v>
      </c>
      <c r="F37" s="11">
        <f>G37+H37</f>
        <v>4138000</v>
      </c>
      <c r="G37" s="11">
        <v>0</v>
      </c>
      <c r="H37" s="11">
        <v>4138000</v>
      </c>
      <c r="I37" s="11">
        <v>4138000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454000</v>
      </c>
      <c r="E38" s="11">
        <f>E39+E42</f>
        <v>606000</v>
      </c>
      <c r="F38" s="11">
        <f>G38+H38</f>
        <v>1086683</v>
      </c>
      <c r="G38" s="11">
        <f>G39+G42</f>
        <v>490700</v>
      </c>
      <c r="H38" s="11">
        <f>H39+H42</f>
        <v>595983</v>
      </c>
      <c r="I38" s="11">
        <f>I39+I42</f>
        <v>547921</v>
      </c>
      <c r="J38" s="11">
        <f>J39+J42</f>
        <v>0</v>
      </c>
      <c r="K38" s="11">
        <f>F38-I38-J38</f>
        <v>538762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450000</v>
      </c>
      <c r="E39" s="11">
        <f>E40+E41</f>
        <v>590000</v>
      </c>
      <c r="F39" s="11">
        <f>G39+H39</f>
        <v>1035257</v>
      </c>
      <c r="G39" s="11">
        <f>G40+G41</f>
        <v>490700</v>
      </c>
      <c r="H39" s="11">
        <f>H40+H41</f>
        <v>544557</v>
      </c>
      <c r="I39" s="11">
        <f>I40+I41</f>
        <v>496495</v>
      </c>
      <c r="J39" s="11">
        <f>J40+J41</f>
        <v>0</v>
      </c>
      <c r="K39" s="11">
        <f>F39-I39-J39</f>
        <v>538762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200000</v>
      </c>
      <c r="E40" s="11">
        <v>200000</v>
      </c>
      <c r="F40" s="11">
        <f>G40+H40</f>
        <v>652841</v>
      </c>
      <c r="G40" s="11">
        <v>379551</v>
      </c>
      <c r="H40" s="11">
        <v>273290</v>
      </c>
      <c r="I40" s="11">
        <v>195604</v>
      </c>
      <c r="J40" s="11">
        <v>0</v>
      </c>
      <c r="K40" s="11">
        <f>F40-I40-J40</f>
        <v>457237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250000</v>
      </c>
      <c r="E41" s="11">
        <v>390000</v>
      </c>
      <c r="F41" s="11">
        <f>G41+H41</f>
        <v>382416</v>
      </c>
      <c r="G41" s="11">
        <v>111149</v>
      </c>
      <c r="H41" s="11">
        <v>271267</v>
      </c>
      <c r="I41" s="11">
        <v>300891</v>
      </c>
      <c r="J41" s="11">
        <v>0</v>
      </c>
      <c r="K41" s="11">
        <f>F41-I41-J41</f>
        <v>81525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16000</v>
      </c>
      <c r="F42" s="11">
        <f>G42+H42</f>
        <v>51426</v>
      </c>
      <c r="G42" s="11">
        <v>0</v>
      </c>
      <c r="H42" s="11">
        <v>51426</v>
      </c>
      <c r="I42" s="11">
        <v>51426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31000</v>
      </c>
      <c r="E43" s="11">
        <f>E44</f>
        <v>31000</v>
      </c>
      <c r="F43" s="11">
        <f>G43+H43</f>
        <v>106800</v>
      </c>
      <c r="G43" s="11">
        <f>G44</f>
        <v>7228</v>
      </c>
      <c r="H43" s="11">
        <f>H44</f>
        <v>99572</v>
      </c>
      <c r="I43" s="11">
        <f>I44</f>
        <v>88452</v>
      </c>
      <c r="J43" s="11">
        <f>J44</f>
        <v>0</v>
      </c>
      <c r="K43" s="11">
        <f>F43-I43-J43</f>
        <v>18348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31000</v>
      </c>
      <c r="E44" s="11">
        <f>E45</f>
        <v>31000</v>
      </c>
      <c r="F44" s="11">
        <f>G44+H44</f>
        <v>106800</v>
      </c>
      <c r="G44" s="11">
        <f>G45</f>
        <v>7228</v>
      </c>
      <c r="H44" s="11">
        <f>H45</f>
        <v>99572</v>
      </c>
      <c r="I44" s="11">
        <f>I45</f>
        <v>88452</v>
      </c>
      <c r="J44" s="11">
        <f>J45</f>
        <v>0</v>
      </c>
      <c r="K44" s="11">
        <f>F44-I44-J44</f>
        <v>18348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31000</v>
      </c>
      <c r="E45" s="11">
        <v>31000</v>
      </c>
      <c r="F45" s="11">
        <f>G45+H45</f>
        <v>106800</v>
      </c>
      <c r="G45" s="11">
        <v>7228</v>
      </c>
      <c r="H45" s="11">
        <v>99572</v>
      </c>
      <c r="I45" s="11">
        <v>88452</v>
      </c>
      <c r="J45" s="11">
        <v>0</v>
      </c>
      <c r="K45" s="11">
        <f>F45-I45-J45</f>
        <v>18348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1188000</v>
      </c>
      <c r="E46" s="11">
        <f>E47+E51</f>
        <v>1086000</v>
      </c>
      <c r="F46" s="11">
        <f>G46+H46</f>
        <v>2403208</v>
      </c>
      <c r="G46" s="11">
        <f>G47+G51</f>
        <v>1467240</v>
      </c>
      <c r="H46" s="11">
        <f>H47+H51</f>
        <v>935968</v>
      </c>
      <c r="I46" s="11">
        <f>I47+I51</f>
        <v>752870</v>
      </c>
      <c r="J46" s="11">
        <f>J47+J51</f>
        <v>0</v>
      </c>
      <c r="K46" s="11">
        <f>F46-I46-J46</f>
        <v>1650338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160000</v>
      </c>
      <c r="E47" s="11">
        <f>E48</f>
        <v>160000</v>
      </c>
      <c r="F47" s="11">
        <f>G47+H47</f>
        <v>180443</v>
      </c>
      <c r="G47" s="11">
        <f>G48</f>
        <v>56835</v>
      </c>
      <c r="H47" s="11">
        <f>H48</f>
        <v>123608</v>
      </c>
      <c r="I47" s="11">
        <f>I48</f>
        <v>111367</v>
      </c>
      <c r="J47" s="11">
        <f>J48</f>
        <v>0</v>
      </c>
      <c r="K47" s="11">
        <f>F47-I47-J47</f>
        <v>69076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160000</v>
      </c>
      <c r="E48" s="11">
        <f>+E49</f>
        <v>160000</v>
      </c>
      <c r="F48" s="11">
        <f>G48+H48</f>
        <v>180443</v>
      </c>
      <c r="G48" s="11">
        <f>+G49</f>
        <v>56835</v>
      </c>
      <c r="H48" s="11">
        <f>+H49</f>
        <v>123608</v>
      </c>
      <c r="I48" s="11">
        <f>+I49</f>
        <v>111367</v>
      </c>
      <c r="J48" s="11">
        <f>+J49</f>
        <v>0</v>
      </c>
      <c r="K48" s="11">
        <f>F48-I48-J48</f>
        <v>69076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160000</v>
      </c>
      <c r="E49" s="11">
        <f>+E50</f>
        <v>160000</v>
      </c>
      <c r="F49" s="11">
        <f>G49+H49</f>
        <v>180443</v>
      </c>
      <c r="G49" s="11">
        <f>+G50</f>
        <v>56835</v>
      </c>
      <c r="H49" s="11">
        <f>+H50</f>
        <v>123608</v>
      </c>
      <c r="I49" s="11">
        <f>+I50</f>
        <v>111367</v>
      </c>
      <c r="J49" s="11">
        <f>+J50</f>
        <v>0</v>
      </c>
      <c r="K49" s="11">
        <f>F49-I49-J49</f>
        <v>69076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160000</v>
      </c>
      <c r="E50" s="11">
        <v>160000</v>
      </c>
      <c r="F50" s="11">
        <f>G50+H50</f>
        <v>180443</v>
      </c>
      <c r="G50" s="11">
        <v>56835</v>
      </c>
      <c r="H50" s="11">
        <v>123608</v>
      </c>
      <c r="I50" s="11">
        <v>111367</v>
      </c>
      <c r="J50" s="11">
        <v>0</v>
      </c>
      <c r="K50" s="11">
        <f>F50-I50-J50</f>
        <v>69076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D52+D55+D58+D61</f>
        <v>1028000</v>
      </c>
      <c r="E51" s="11">
        <f>E52+E55+E58+E61</f>
        <v>926000</v>
      </c>
      <c r="F51" s="11">
        <f>G51+H51</f>
        <v>2222765</v>
      </c>
      <c r="G51" s="11">
        <f>G52+G55+G58+G61</f>
        <v>1410405</v>
      </c>
      <c r="H51" s="11">
        <f>H52+H55+H58+H61</f>
        <v>812360</v>
      </c>
      <c r="I51" s="11">
        <f>I52+I55+I58+I61</f>
        <v>641503</v>
      </c>
      <c r="J51" s="11">
        <f>J52+J55+J58+J61</f>
        <v>0</v>
      </c>
      <c r="K51" s="11">
        <f>F51-I51-J51</f>
        <v>1581262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3000</v>
      </c>
      <c r="E52" s="11">
        <f>E53+E54</f>
        <v>3000</v>
      </c>
      <c r="F52" s="11">
        <f>G52+H52</f>
        <v>19867</v>
      </c>
      <c r="G52" s="11">
        <f>G53+G54</f>
        <v>19865</v>
      </c>
      <c r="H52" s="11">
        <f>H53+H54</f>
        <v>2</v>
      </c>
      <c r="I52" s="11">
        <f>I53+I54</f>
        <v>2759</v>
      </c>
      <c r="J52" s="11">
        <f>J53+J54</f>
        <v>0</v>
      </c>
      <c r="K52" s="11">
        <f>F52-I52-J52</f>
        <v>17108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3000</v>
      </c>
      <c r="E53" s="11">
        <v>3000</v>
      </c>
      <c r="F53" s="11">
        <f>G53+H53</f>
        <v>19367</v>
      </c>
      <c r="G53" s="11">
        <v>19365</v>
      </c>
      <c r="H53" s="11">
        <v>2</v>
      </c>
      <c r="I53" s="11">
        <v>2759</v>
      </c>
      <c r="J53" s="11">
        <v>0</v>
      </c>
      <c r="K53" s="11">
        <f>F53-I53-J53</f>
        <v>16608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500</v>
      </c>
      <c r="G54" s="11">
        <v>500</v>
      </c>
      <c r="H54" s="11">
        <v>0</v>
      </c>
      <c r="I54" s="11">
        <v>0</v>
      </c>
      <c r="J54" s="11">
        <v>0</v>
      </c>
      <c r="K54" s="11">
        <f>F54-I54-J54</f>
        <v>500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575000</v>
      </c>
      <c r="E55" s="11">
        <f>E56</f>
        <v>458000</v>
      </c>
      <c r="F55" s="11">
        <f>G55+H55</f>
        <v>1841016</v>
      </c>
      <c r="G55" s="11">
        <f>G56</f>
        <v>1385862</v>
      </c>
      <c r="H55" s="11">
        <f>H56</f>
        <v>455154</v>
      </c>
      <c r="I55" s="11">
        <f>I56</f>
        <v>280831</v>
      </c>
      <c r="J55" s="11">
        <f>J56</f>
        <v>0</v>
      </c>
      <c r="K55" s="11">
        <f>F55-I55-J55</f>
        <v>1560185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575000</v>
      </c>
      <c r="E56" s="11">
        <f>E57</f>
        <v>458000</v>
      </c>
      <c r="F56" s="11">
        <f>G56+H56</f>
        <v>1841016</v>
      </c>
      <c r="G56" s="11">
        <f>G57</f>
        <v>1385862</v>
      </c>
      <c r="H56" s="11">
        <f>H57</f>
        <v>455154</v>
      </c>
      <c r="I56" s="11">
        <f>I57</f>
        <v>280831</v>
      </c>
      <c r="J56" s="11">
        <f>J57</f>
        <v>0</v>
      </c>
      <c r="K56" s="11">
        <f>F56-I56-J56</f>
        <v>1560185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575000</v>
      </c>
      <c r="E57" s="11">
        <v>458000</v>
      </c>
      <c r="F57" s="11">
        <f>G57+H57</f>
        <v>1841016</v>
      </c>
      <c r="G57" s="11">
        <v>1385862</v>
      </c>
      <c r="H57" s="11">
        <v>455154</v>
      </c>
      <c r="I57" s="11">
        <v>280831</v>
      </c>
      <c r="J57" s="11">
        <v>0</v>
      </c>
      <c r="K57" s="11">
        <f>F57-I57-J57</f>
        <v>1560185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450000</v>
      </c>
      <c r="E58" s="11">
        <f>+E59+E60</f>
        <v>450000</v>
      </c>
      <c r="F58" s="11">
        <f>G58+H58</f>
        <v>346882</v>
      </c>
      <c r="G58" s="11">
        <f>+G59+G60</f>
        <v>4678</v>
      </c>
      <c r="H58" s="11">
        <f>+H59+H60</f>
        <v>342204</v>
      </c>
      <c r="I58" s="11">
        <f>+I59+I60</f>
        <v>342913</v>
      </c>
      <c r="J58" s="11">
        <f>+J59+J60</f>
        <v>0</v>
      </c>
      <c r="K58" s="11">
        <f>F58-I58-J58</f>
        <v>3969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250000</v>
      </c>
      <c r="E59" s="11">
        <v>250000</v>
      </c>
      <c r="F59" s="11">
        <f>G59+H59</f>
        <v>236391</v>
      </c>
      <c r="G59" s="11">
        <v>4678</v>
      </c>
      <c r="H59" s="11">
        <v>231713</v>
      </c>
      <c r="I59" s="11">
        <v>232422</v>
      </c>
      <c r="J59" s="11">
        <v>0</v>
      </c>
      <c r="K59" s="11">
        <f>F59-I59-J59</f>
        <v>3969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200000</v>
      </c>
      <c r="E60" s="11">
        <v>200000</v>
      </c>
      <c r="F60" s="11">
        <f>G60+H60</f>
        <v>110491</v>
      </c>
      <c r="G60" s="11">
        <v>0</v>
      </c>
      <c r="H60" s="11">
        <v>110491</v>
      </c>
      <c r="I60" s="11">
        <v>110491</v>
      </c>
      <c r="J60" s="11"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D62+D63+D64</f>
        <v>0</v>
      </c>
      <c r="E61" s="11">
        <f>E62+E63+E64</f>
        <v>15000</v>
      </c>
      <c r="F61" s="11">
        <f>G61+H61</f>
        <v>15000</v>
      </c>
      <c r="G61" s="11">
        <f>G62+G63+G64</f>
        <v>0</v>
      </c>
      <c r="H61" s="11">
        <f>H62+H63+H64</f>
        <v>15000</v>
      </c>
      <c r="I61" s="11">
        <f>I62+I63+I64</f>
        <v>15000</v>
      </c>
      <c r="J61" s="11">
        <f>J62+J63+J64</f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0</v>
      </c>
      <c r="E62" s="11">
        <v>15000</v>
      </c>
      <c r="F62" s="11">
        <f>G62+H62</f>
        <v>15000</v>
      </c>
      <c r="G62" s="11">
        <v>0</v>
      </c>
      <c r="H62" s="11">
        <v>15000</v>
      </c>
      <c r="I62" s="11">
        <v>15000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-3033000</v>
      </c>
      <c r="E63" s="11">
        <v>-4047000</v>
      </c>
      <c r="F63" s="11">
        <f>G63+H63</f>
        <v>-3497143</v>
      </c>
      <c r="G63" s="11">
        <v>0</v>
      </c>
      <c r="H63" s="11">
        <v>-3497143</v>
      </c>
      <c r="I63" s="11">
        <v>-3497143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3033000</v>
      </c>
      <c r="E64" s="11">
        <v>4047000</v>
      </c>
      <c r="F64" s="11">
        <f>G64+H64</f>
        <v>3497143</v>
      </c>
      <c r="G64" s="11">
        <v>0</v>
      </c>
      <c r="H64" s="11">
        <v>3497143</v>
      </c>
      <c r="I64" s="11">
        <v>3497143</v>
      </c>
      <c r="J64" s="11">
        <v>0</v>
      </c>
      <c r="K64" s="11">
        <f>F64-I64-J64</f>
        <v>0</v>
      </c>
    </row>
    <row r="65" spans="1:11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0</v>
      </c>
      <c r="E65" s="11">
        <f>E66</f>
        <v>2808</v>
      </c>
      <c r="F65" s="11">
        <f>G65+H65</f>
        <v>2807</v>
      </c>
      <c r="G65" s="11">
        <f>G66</f>
        <v>0</v>
      </c>
      <c r="H65" s="11">
        <f>H66</f>
        <v>2807</v>
      </c>
      <c r="I65" s="11">
        <f>I66</f>
        <v>2807</v>
      </c>
      <c r="J65" s="11">
        <f>J66</f>
        <v>0</v>
      </c>
      <c r="K65" s="11">
        <f>F65-I65-J65</f>
        <v>0</v>
      </c>
    </row>
    <row r="66" spans="1:11" s="6" customFormat="1" ht="33" x14ac:dyDescent="0.25">
      <c r="A66" s="10" t="s">
        <v>184</v>
      </c>
      <c r="B66" s="10" t="s">
        <v>185</v>
      </c>
      <c r="C66" s="10" t="s">
        <v>186</v>
      </c>
      <c r="D66" s="11">
        <f>D67</f>
        <v>0</v>
      </c>
      <c r="E66" s="11">
        <f>E67</f>
        <v>2808</v>
      </c>
      <c r="F66" s="11">
        <f>G66+H66</f>
        <v>2807</v>
      </c>
      <c r="G66" s="11">
        <f>G67</f>
        <v>0</v>
      </c>
      <c r="H66" s="11">
        <f>H67</f>
        <v>2807</v>
      </c>
      <c r="I66" s="11">
        <f>I67</f>
        <v>2807</v>
      </c>
      <c r="J66" s="11">
        <f>J67</f>
        <v>0</v>
      </c>
      <c r="K66" s="11">
        <f>F66-I66-J66</f>
        <v>0</v>
      </c>
    </row>
    <row r="67" spans="1:11" s="6" customFormat="1" ht="22.5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2808</v>
      </c>
      <c r="F67" s="11">
        <f>G67+H67</f>
        <v>2807</v>
      </c>
      <c r="G67" s="11">
        <v>0</v>
      </c>
      <c r="H67" s="11">
        <v>2807</v>
      </c>
      <c r="I67" s="11">
        <v>2807</v>
      </c>
      <c r="J67" s="11">
        <v>0</v>
      </c>
      <c r="K67" s="11">
        <f>F67-I67-J67</f>
        <v>0</v>
      </c>
    </row>
    <row r="68" spans="1:11" s="6" customFormat="1" ht="22.5" x14ac:dyDescent="0.25">
      <c r="A68" s="10" t="s">
        <v>190</v>
      </c>
      <c r="B68" s="10" t="s">
        <v>191</v>
      </c>
      <c r="C68" s="10" t="s">
        <v>192</v>
      </c>
      <c r="D68" s="11">
        <f>D69</f>
        <v>262007</v>
      </c>
      <c r="E68" s="11">
        <f>E69</f>
        <v>267694</v>
      </c>
      <c r="F68" s="11">
        <f>G68+H68</f>
        <v>0</v>
      </c>
      <c r="G68" s="11">
        <f>G69</f>
        <v>0</v>
      </c>
      <c r="H68" s="11">
        <f>H69</f>
        <v>0</v>
      </c>
      <c r="I68" s="11">
        <f>I69</f>
        <v>0</v>
      </c>
      <c r="J68" s="11">
        <f>J69</f>
        <v>0</v>
      </c>
      <c r="K68" s="11">
        <f>F68-I68-J68</f>
        <v>0</v>
      </c>
    </row>
    <row r="69" spans="1:11" s="6" customFormat="1" ht="43.5" x14ac:dyDescent="0.25">
      <c r="A69" s="10" t="s">
        <v>193</v>
      </c>
      <c r="B69" s="10" t="s">
        <v>194</v>
      </c>
      <c r="C69" s="10" t="s">
        <v>195</v>
      </c>
      <c r="D69" s="11">
        <f>+D70</f>
        <v>262007</v>
      </c>
      <c r="E69" s="11">
        <f>+E70</f>
        <v>267694</v>
      </c>
      <c r="F69" s="11">
        <f>G69+H69</f>
        <v>0</v>
      </c>
      <c r="G69" s="11">
        <f>+G70</f>
        <v>0</v>
      </c>
      <c r="H69" s="11">
        <f>+H70</f>
        <v>0</v>
      </c>
      <c r="I69" s="11">
        <f>+I70</f>
        <v>0</v>
      </c>
      <c r="J69" s="11">
        <f>+J70</f>
        <v>0</v>
      </c>
      <c r="K69" s="11">
        <f>F69-I69-J69</f>
        <v>0</v>
      </c>
    </row>
    <row r="70" spans="1:11" s="6" customFormat="1" ht="33" x14ac:dyDescent="0.25">
      <c r="A70" s="10" t="s">
        <v>196</v>
      </c>
      <c r="B70" s="10" t="s">
        <v>197</v>
      </c>
      <c r="C70" s="10" t="s">
        <v>198</v>
      </c>
      <c r="D70" s="11">
        <v>262007</v>
      </c>
      <c r="E70" s="11">
        <v>267694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1" s="6" customFormat="1" x14ac:dyDescent="0.25">
      <c r="A71" s="10" t="s">
        <v>199</v>
      </c>
      <c r="B71" s="10" t="s">
        <v>200</v>
      </c>
      <c r="C71" s="10" t="s">
        <v>201</v>
      </c>
      <c r="D71" s="11">
        <f>D72</f>
        <v>5967000</v>
      </c>
      <c r="E71" s="11">
        <f>E72</f>
        <v>21235437</v>
      </c>
      <c r="F71" s="11">
        <f>G71+H71</f>
        <v>19265800</v>
      </c>
      <c r="G71" s="11">
        <f>G72</f>
        <v>0</v>
      </c>
      <c r="H71" s="11">
        <f>H72</f>
        <v>19265800</v>
      </c>
      <c r="I71" s="11">
        <f>I72</f>
        <v>19265800</v>
      </c>
      <c r="J71" s="11">
        <f>J72</f>
        <v>0</v>
      </c>
      <c r="K71" s="11">
        <f>F71-I71-J71</f>
        <v>0</v>
      </c>
    </row>
    <row r="72" spans="1:11" s="6" customFormat="1" ht="22.5" x14ac:dyDescent="0.25">
      <c r="A72" s="10" t="s">
        <v>202</v>
      </c>
      <c r="B72" s="10" t="s">
        <v>203</v>
      </c>
      <c r="C72" s="10" t="s">
        <v>204</v>
      </c>
      <c r="D72" s="11">
        <f>D73+D79</f>
        <v>5967000</v>
      </c>
      <c r="E72" s="11">
        <f>E73+E79</f>
        <v>21235437</v>
      </c>
      <c r="F72" s="11">
        <f>G72+H72</f>
        <v>19265800</v>
      </c>
      <c r="G72" s="11">
        <f>G73+G79</f>
        <v>0</v>
      </c>
      <c r="H72" s="11">
        <f>H73+H79</f>
        <v>19265800</v>
      </c>
      <c r="I72" s="11">
        <f>I73+I79</f>
        <v>19265800</v>
      </c>
      <c r="J72" s="11">
        <f>J73+J79</f>
        <v>0</v>
      </c>
      <c r="K72" s="11">
        <f>F72-I72-J72</f>
        <v>0</v>
      </c>
    </row>
    <row r="73" spans="1:11" s="6" customFormat="1" ht="96" x14ac:dyDescent="0.25">
      <c r="A73" s="10" t="s">
        <v>205</v>
      </c>
      <c r="B73" s="10" t="s">
        <v>206</v>
      </c>
      <c r="C73" s="10" t="s">
        <v>207</v>
      </c>
      <c r="D73" s="11">
        <f>+D74+D75+D76+D77+D78</f>
        <v>5967000</v>
      </c>
      <c r="E73" s="11">
        <f>+E74+E75+E76+E77+E78</f>
        <v>19660217</v>
      </c>
      <c r="F73" s="11">
        <f>G73+H73</f>
        <v>17690580</v>
      </c>
      <c r="G73" s="11">
        <f>+G74+G75+G76+G77+G78</f>
        <v>0</v>
      </c>
      <c r="H73" s="11">
        <f>+H74+H75+H76+H77+H78</f>
        <v>17690580</v>
      </c>
      <c r="I73" s="11">
        <f>+I74+I75+I76+I77+I78</f>
        <v>17690580</v>
      </c>
      <c r="J73" s="11">
        <f>+J74+J75+J76+J77+J78</f>
        <v>0</v>
      </c>
      <c r="K73" s="11">
        <f>F73-I73-J73</f>
        <v>0</v>
      </c>
    </row>
    <row r="74" spans="1:11" s="6" customFormat="1" ht="33" x14ac:dyDescent="0.25">
      <c r="A74" s="10" t="s">
        <v>208</v>
      </c>
      <c r="B74" s="10" t="s">
        <v>209</v>
      </c>
      <c r="C74" s="10" t="s">
        <v>210</v>
      </c>
      <c r="D74" s="11">
        <v>0</v>
      </c>
      <c r="E74" s="11">
        <v>142000</v>
      </c>
      <c r="F74" s="11">
        <f>G74+H74</f>
        <v>22000</v>
      </c>
      <c r="G74" s="11">
        <v>0</v>
      </c>
      <c r="H74" s="11">
        <v>22000</v>
      </c>
      <c r="I74" s="11">
        <v>22000</v>
      </c>
      <c r="J74" s="11">
        <v>0</v>
      </c>
      <c r="K74" s="11">
        <f>F74-I74-J74</f>
        <v>0</v>
      </c>
    </row>
    <row r="75" spans="1:11" s="6" customFormat="1" ht="43.5" x14ac:dyDescent="0.25">
      <c r="A75" s="10" t="s">
        <v>211</v>
      </c>
      <c r="B75" s="10" t="s">
        <v>212</v>
      </c>
      <c r="C75" s="10" t="s">
        <v>213</v>
      </c>
      <c r="D75" s="11">
        <v>200000</v>
      </c>
      <c r="E75" s="11">
        <v>800000</v>
      </c>
      <c r="F75" s="11">
        <f>G75+H75</f>
        <v>723820</v>
      </c>
      <c r="G75" s="11">
        <v>0</v>
      </c>
      <c r="H75" s="11">
        <v>723820</v>
      </c>
      <c r="I75" s="11">
        <v>723820</v>
      </c>
      <c r="J75" s="11">
        <v>0</v>
      </c>
      <c r="K75" s="11">
        <f>F75-I75-J75</f>
        <v>0</v>
      </c>
    </row>
    <row r="76" spans="1:11" s="6" customFormat="1" ht="22.5" x14ac:dyDescent="0.25">
      <c r="A76" s="10" t="s">
        <v>214</v>
      </c>
      <c r="B76" s="10" t="s">
        <v>215</v>
      </c>
      <c r="C76" s="10" t="s">
        <v>216</v>
      </c>
      <c r="D76" s="11">
        <v>70000</v>
      </c>
      <c r="E76" s="11">
        <v>70000</v>
      </c>
      <c r="F76" s="11">
        <f>G76+H76</f>
        <v>78386</v>
      </c>
      <c r="G76" s="11">
        <v>0</v>
      </c>
      <c r="H76" s="11">
        <v>78386</v>
      </c>
      <c r="I76" s="11">
        <v>78386</v>
      </c>
      <c r="J76" s="11">
        <v>0</v>
      </c>
      <c r="K76" s="11">
        <f>F76-I76-J76</f>
        <v>0</v>
      </c>
    </row>
    <row r="77" spans="1:11" s="6" customFormat="1" ht="22.5" x14ac:dyDescent="0.25">
      <c r="A77" s="10" t="s">
        <v>217</v>
      </c>
      <c r="B77" s="10" t="s">
        <v>218</v>
      </c>
      <c r="C77" s="10" t="s">
        <v>219</v>
      </c>
      <c r="D77" s="11">
        <v>476000</v>
      </c>
      <c r="E77" s="11">
        <v>3084200</v>
      </c>
      <c r="F77" s="11">
        <f>G77+H77</f>
        <v>3082560</v>
      </c>
      <c r="G77" s="11">
        <v>0</v>
      </c>
      <c r="H77" s="11">
        <v>3082560</v>
      </c>
      <c r="I77" s="11">
        <v>3082560</v>
      </c>
      <c r="J77" s="11">
        <v>0</v>
      </c>
      <c r="K77" s="11">
        <f>F77-I77-J77</f>
        <v>0</v>
      </c>
    </row>
    <row r="78" spans="1:11" s="6" customFormat="1" ht="33" x14ac:dyDescent="0.25">
      <c r="A78" s="10" t="s">
        <v>220</v>
      </c>
      <c r="B78" s="10" t="s">
        <v>221</v>
      </c>
      <c r="C78" s="10" t="s">
        <v>222</v>
      </c>
      <c r="D78" s="11">
        <v>5221000</v>
      </c>
      <c r="E78" s="11">
        <v>15564017</v>
      </c>
      <c r="F78" s="11">
        <f>G78+H78</f>
        <v>13783814</v>
      </c>
      <c r="G78" s="11">
        <v>0</v>
      </c>
      <c r="H78" s="11">
        <v>13783814</v>
      </c>
      <c r="I78" s="11">
        <v>13783814</v>
      </c>
      <c r="J78" s="11">
        <v>0</v>
      </c>
      <c r="K78" s="11">
        <f>F78-I78-J78</f>
        <v>0</v>
      </c>
    </row>
    <row r="79" spans="1:11" s="6" customFormat="1" ht="33" x14ac:dyDescent="0.25">
      <c r="A79" s="10" t="s">
        <v>223</v>
      </c>
      <c r="B79" s="10" t="s">
        <v>224</v>
      </c>
      <c r="C79" s="10" t="s">
        <v>225</v>
      </c>
      <c r="D79" s="11">
        <f>+D80</f>
        <v>0</v>
      </c>
      <c r="E79" s="11">
        <f>+E80</f>
        <v>1575220</v>
      </c>
      <c r="F79" s="11">
        <f>G79+H79</f>
        <v>1575220</v>
      </c>
      <c r="G79" s="11">
        <f>+G80</f>
        <v>0</v>
      </c>
      <c r="H79" s="11">
        <f>+H80</f>
        <v>1575220</v>
      </c>
      <c r="I79" s="11">
        <f>+I80</f>
        <v>1575220</v>
      </c>
      <c r="J79" s="11">
        <f>+J80</f>
        <v>0</v>
      </c>
      <c r="K79" s="11">
        <f>F79-I79-J79</f>
        <v>0</v>
      </c>
    </row>
    <row r="80" spans="1:11" s="6" customFormat="1" ht="22.5" x14ac:dyDescent="0.25">
      <c r="A80" s="10" t="s">
        <v>226</v>
      </c>
      <c r="B80" s="10" t="s">
        <v>227</v>
      </c>
      <c r="C80" s="10" t="s">
        <v>228</v>
      </c>
      <c r="D80" s="11">
        <f>D81+D82</f>
        <v>0</v>
      </c>
      <c r="E80" s="11">
        <f>E81+E82</f>
        <v>1575220</v>
      </c>
      <c r="F80" s="11">
        <f>G80+H80</f>
        <v>1575220</v>
      </c>
      <c r="G80" s="11">
        <f>G81+G82</f>
        <v>0</v>
      </c>
      <c r="H80" s="11">
        <f>H81+H82</f>
        <v>1575220</v>
      </c>
      <c r="I80" s="11">
        <f>I81+I82</f>
        <v>1575220</v>
      </c>
      <c r="J80" s="11">
        <f>J81+J82</f>
        <v>0</v>
      </c>
      <c r="K80" s="11">
        <f>F80-I80-J80</f>
        <v>0</v>
      </c>
    </row>
    <row r="81" spans="1:12" s="6" customFormat="1" x14ac:dyDescent="0.25">
      <c r="A81" s="10" t="s">
        <v>229</v>
      </c>
      <c r="B81" s="10" t="s">
        <v>230</v>
      </c>
      <c r="C81" s="10" t="s">
        <v>231</v>
      </c>
      <c r="D81" s="11">
        <v>0</v>
      </c>
      <c r="E81" s="11">
        <v>1323714</v>
      </c>
      <c r="F81" s="11">
        <f>G81+H81</f>
        <v>1323714</v>
      </c>
      <c r="G81" s="11">
        <v>0</v>
      </c>
      <c r="H81" s="11">
        <v>1323714</v>
      </c>
      <c r="I81" s="11">
        <v>1323714</v>
      </c>
      <c r="J81" s="11">
        <v>0</v>
      </c>
      <c r="K81" s="11">
        <f>F81-I81-J81</f>
        <v>0</v>
      </c>
    </row>
    <row r="82" spans="1:12" s="6" customFormat="1" x14ac:dyDescent="0.25">
      <c r="A82" s="10" t="s">
        <v>232</v>
      </c>
      <c r="B82" s="10" t="s">
        <v>233</v>
      </c>
      <c r="C82" s="10" t="s">
        <v>234</v>
      </c>
      <c r="D82" s="11">
        <v>0</v>
      </c>
      <c r="E82" s="11">
        <v>251506</v>
      </c>
      <c r="F82" s="11">
        <f>G82+H82</f>
        <v>251506</v>
      </c>
      <c r="G82" s="11">
        <v>0</v>
      </c>
      <c r="H82" s="11">
        <v>251506</v>
      </c>
      <c r="I82" s="11">
        <v>251506</v>
      </c>
      <c r="J82" s="11">
        <v>0</v>
      </c>
      <c r="K82" s="11">
        <f>F82-I82-J82</f>
        <v>0</v>
      </c>
    </row>
    <row r="83" spans="1:12" s="6" customFormat="1" x14ac:dyDescent="0.25">
      <c r="A83" s="8"/>
      <c r="B83" s="8"/>
      <c r="C83" s="8"/>
      <c r="D83" s="9"/>
      <c r="E83" s="9"/>
      <c r="F83" s="9"/>
      <c r="G83" s="9"/>
      <c r="H83" s="9"/>
      <c r="I83" s="9"/>
      <c r="J83" s="9"/>
      <c r="K83" s="9"/>
    </row>
    <row r="84" spans="1:12" x14ac:dyDescent="0.25">
      <c r="A84" s="13" t="s">
        <v>235</v>
      </c>
      <c r="B84" s="13"/>
      <c r="C84" s="13"/>
      <c r="D84" s="13"/>
      <c r="E84" s="13" t="s">
        <v>237</v>
      </c>
      <c r="F84" s="13"/>
      <c r="G84" s="13"/>
      <c r="H84" s="13"/>
      <c r="I84" s="13" t="s">
        <v>239</v>
      </c>
      <c r="J84" s="13"/>
      <c r="K84" s="13"/>
      <c r="L84" s="13"/>
    </row>
    <row r="85" spans="1:12" x14ac:dyDescent="0.25">
      <c r="A85" s="3" t="s">
        <v>236</v>
      </c>
      <c r="B85" s="3"/>
      <c r="C85" s="3"/>
      <c r="D85" s="3"/>
      <c r="E85" s="3" t="s">
        <v>238</v>
      </c>
      <c r="F85" s="3"/>
      <c r="G85" s="3"/>
      <c r="H85" s="3"/>
      <c r="I85" s="3"/>
      <c r="J85" s="3"/>
      <c r="K85" s="3"/>
      <c r="L85" s="3"/>
    </row>
    <row r="167" spans="1:20" x14ac:dyDescent="0.25">
      <c r="A167" s="12"/>
      <c r="B167" s="12"/>
      <c r="C167" s="12"/>
      <c r="D167" s="12"/>
      <c r="I167" s="12"/>
      <c r="J167" s="12"/>
      <c r="K167" s="12"/>
      <c r="L167" s="12"/>
      <c r="Q167" s="12"/>
      <c r="R167" s="12"/>
      <c r="S167" s="12"/>
      <c r="T167" s="12"/>
    </row>
  </sheetData>
  <mergeCells count="22">
    <mergeCell ref="A84:D84"/>
    <mergeCell ref="A85:D85"/>
    <mergeCell ref="E84:H84"/>
    <mergeCell ref="E85:H85"/>
    <mergeCell ref="I84:L84"/>
    <mergeCell ref="I85:L8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EC72-5F47-4F4A-A731-61A60B624943}">
  <dimension ref="A1:T13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241</v>
      </c>
      <c r="C11" s="10" t="s">
        <v>21</v>
      </c>
      <c r="D11" s="11">
        <f>D12+D63</f>
        <v>10541000</v>
      </c>
      <c r="E11" s="11">
        <f>E12+E63</f>
        <v>12441000</v>
      </c>
      <c r="F11" s="11">
        <f>G11+H11</f>
        <v>15305470</v>
      </c>
      <c r="G11" s="11">
        <f>G12+G63</f>
        <v>4028202</v>
      </c>
      <c r="H11" s="11">
        <f>H12+H63</f>
        <v>11277268</v>
      </c>
      <c r="I11" s="11">
        <f>I12+I63</f>
        <v>11027496</v>
      </c>
      <c r="J11" s="11">
        <f>J12+J63</f>
        <v>0</v>
      </c>
      <c r="K11" s="11">
        <f>F11-I11-J11</f>
        <v>4277974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10271000</v>
      </c>
      <c r="E12" s="11">
        <f>E13+E45</f>
        <v>11571000</v>
      </c>
      <c r="F12" s="11">
        <f>G12+H12</f>
        <v>14503264</v>
      </c>
      <c r="G12" s="11">
        <f>G13+G45</f>
        <v>4028202</v>
      </c>
      <c r="H12" s="11">
        <f>H13+H45</f>
        <v>10475062</v>
      </c>
      <c r="I12" s="11">
        <f>I13+I45</f>
        <v>10225290</v>
      </c>
      <c r="J12" s="11">
        <f>J13+J45</f>
        <v>0</v>
      </c>
      <c r="K12" s="11">
        <f>F12-I12-J12</f>
        <v>4277974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12116000</v>
      </c>
      <c r="E13" s="11">
        <f>E14+E22+E32+E42</f>
        <v>14532000</v>
      </c>
      <c r="F13" s="11">
        <f>G13+H13</f>
        <v>15597199</v>
      </c>
      <c r="G13" s="11">
        <f>G14+G22+G32+G42</f>
        <v>2560962</v>
      </c>
      <c r="H13" s="11">
        <f>H14+H22+H32+H42</f>
        <v>13036237</v>
      </c>
      <c r="I13" s="11">
        <f>I14+I22+I32+I42</f>
        <v>12969563</v>
      </c>
      <c r="J13" s="11">
        <f>J14+J22+J32+J42</f>
        <v>0</v>
      </c>
      <c r="K13" s="11">
        <f>F13-I13-J13</f>
        <v>2627636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1113000</v>
      </c>
      <c r="E14" s="11">
        <f>+E15</f>
        <v>1305000</v>
      </c>
      <c r="F14" s="11">
        <f>G14+H14</f>
        <v>1330919</v>
      </c>
      <c r="G14" s="11">
        <f>+G15</f>
        <v>0</v>
      </c>
      <c r="H14" s="11">
        <f>+H15</f>
        <v>1330919</v>
      </c>
      <c r="I14" s="11">
        <f>+I15</f>
        <v>1330919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242</v>
      </c>
      <c r="B15" s="10" t="s">
        <v>35</v>
      </c>
      <c r="C15" s="10" t="s">
        <v>36</v>
      </c>
      <c r="D15" s="11">
        <f>D16+D18</f>
        <v>1113000</v>
      </c>
      <c r="E15" s="11">
        <f>E16+E18</f>
        <v>1305000</v>
      </c>
      <c r="F15" s="11">
        <f>G15+H15</f>
        <v>1330919</v>
      </c>
      <c r="G15" s="11">
        <f>G16+G18</f>
        <v>0</v>
      </c>
      <c r="H15" s="11">
        <f>H16+H18</f>
        <v>1330919</v>
      </c>
      <c r="I15" s="11">
        <f>I16+I18</f>
        <v>1330919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30000</v>
      </c>
      <c r="E16" s="11">
        <f>+E17</f>
        <v>30000</v>
      </c>
      <c r="F16" s="11">
        <f>G16+H16</f>
        <v>19799</v>
      </c>
      <c r="G16" s="11">
        <f>+G17</f>
        <v>0</v>
      </c>
      <c r="H16" s="11">
        <f>+H17</f>
        <v>19799</v>
      </c>
      <c r="I16" s="11">
        <f>+I17</f>
        <v>19799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243</v>
      </c>
      <c r="B17" s="10" t="s">
        <v>41</v>
      </c>
      <c r="C17" s="10" t="s">
        <v>42</v>
      </c>
      <c r="D17" s="11">
        <v>30000</v>
      </c>
      <c r="E17" s="11">
        <v>30000</v>
      </c>
      <c r="F17" s="11">
        <f>G17+H17</f>
        <v>19799</v>
      </c>
      <c r="G17" s="11">
        <v>0</v>
      </c>
      <c r="H17" s="11">
        <v>19799</v>
      </c>
      <c r="I17" s="11">
        <v>19799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1083000</v>
      </c>
      <c r="E18" s="11">
        <f>E19+E20+E21</f>
        <v>1275000</v>
      </c>
      <c r="F18" s="11">
        <f>G18+H18</f>
        <v>1311120</v>
      </c>
      <c r="G18" s="11">
        <f>G19+G20+G21</f>
        <v>0</v>
      </c>
      <c r="H18" s="11">
        <f>H19+H20+H21</f>
        <v>1311120</v>
      </c>
      <c r="I18" s="11">
        <f>I19+I20+I21</f>
        <v>1311120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564000</v>
      </c>
      <c r="E19" s="11">
        <v>690000</v>
      </c>
      <c r="F19" s="11">
        <f>G19+H19</f>
        <v>726366</v>
      </c>
      <c r="G19" s="11">
        <v>0</v>
      </c>
      <c r="H19" s="11">
        <v>726366</v>
      </c>
      <c r="I19" s="11">
        <v>726366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369000</v>
      </c>
      <c r="E20" s="11">
        <v>435000</v>
      </c>
      <c r="F20" s="11">
        <f>G20+H20</f>
        <v>434754</v>
      </c>
      <c r="G20" s="11">
        <v>0</v>
      </c>
      <c r="H20" s="11">
        <v>434754</v>
      </c>
      <c r="I20" s="11">
        <v>434754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150000</v>
      </c>
      <c r="E21" s="11">
        <v>150000</v>
      </c>
      <c r="F21" s="11">
        <f>G21+H21</f>
        <v>150000</v>
      </c>
      <c r="G21" s="11">
        <v>0</v>
      </c>
      <c r="H21" s="11">
        <v>150000</v>
      </c>
      <c r="I21" s="11">
        <v>150000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244</v>
      </c>
      <c r="B22" s="10" t="s">
        <v>56</v>
      </c>
      <c r="C22" s="10" t="s">
        <v>57</v>
      </c>
      <c r="D22" s="11">
        <f>D23</f>
        <v>2253000</v>
      </c>
      <c r="E22" s="11">
        <f>E23</f>
        <v>2253000</v>
      </c>
      <c r="F22" s="11">
        <f>G22+H22</f>
        <v>3269850</v>
      </c>
      <c r="G22" s="11">
        <f>G23</f>
        <v>2063034</v>
      </c>
      <c r="H22" s="11">
        <f>H23</f>
        <v>1206816</v>
      </c>
      <c r="I22" s="11">
        <f>I23</f>
        <v>1199324</v>
      </c>
      <c r="J22" s="11">
        <f>J23</f>
        <v>0</v>
      </c>
      <c r="K22" s="11">
        <f>F22-I22-J22</f>
        <v>2070526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2253000</v>
      </c>
      <c r="E23" s="11">
        <f>E24+E27+E31</f>
        <v>2253000</v>
      </c>
      <c r="F23" s="11">
        <f>G23+H23</f>
        <v>3269850</v>
      </c>
      <c r="G23" s="11">
        <f>G24+G27+G31</f>
        <v>2063034</v>
      </c>
      <c r="H23" s="11">
        <f>H24+H27+H31</f>
        <v>1206816</v>
      </c>
      <c r="I23" s="11">
        <f>I24+I27+I31</f>
        <v>1199324</v>
      </c>
      <c r="J23" s="11">
        <f>J24+J27+J31</f>
        <v>0</v>
      </c>
      <c r="K23" s="11">
        <f>F23-I23-J23</f>
        <v>2070526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1000000</v>
      </c>
      <c r="E24" s="11">
        <f>E25+E26</f>
        <v>1000000</v>
      </c>
      <c r="F24" s="11">
        <f>G24+H24</f>
        <v>1065989</v>
      </c>
      <c r="G24" s="11">
        <f>G25+G26</f>
        <v>436712</v>
      </c>
      <c r="H24" s="11">
        <f>H25+H26</f>
        <v>629277</v>
      </c>
      <c r="I24" s="11">
        <f>I25+I26</f>
        <v>654663</v>
      </c>
      <c r="J24" s="11">
        <f>J25+J26</f>
        <v>0</v>
      </c>
      <c r="K24" s="11">
        <f>F24-I24-J24</f>
        <v>411326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100000</v>
      </c>
      <c r="E25" s="11">
        <v>100000</v>
      </c>
      <c r="F25" s="11">
        <f>G25+H25</f>
        <v>181843</v>
      </c>
      <c r="G25" s="11">
        <v>121817</v>
      </c>
      <c r="H25" s="11">
        <v>60026</v>
      </c>
      <c r="I25" s="11">
        <v>86186</v>
      </c>
      <c r="J25" s="11">
        <v>0</v>
      </c>
      <c r="K25" s="11">
        <f>F25-I25-J25</f>
        <v>95657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900000</v>
      </c>
      <c r="E26" s="11">
        <v>900000</v>
      </c>
      <c r="F26" s="11">
        <f>G26+H26</f>
        <v>884146</v>
      </c>
      <c r="G26" s="11">
        <v>314895</v>
      </c>
      <c r="H26" s="11">
        <v>569251</v>
      </c>
      <c r="I26" s="11">
        <v>568477</v>
      </c>
      <c r="J26" s="11">
        <v>0</v>
      </c>
      <c r="K26" s="11">
        <f>F26-I26-J26</f>
        <v>315669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1240000</v>
      </c>
      <c r="E27" s="11">
        <f>E28+E29+E30</f>
        <v>1240000</v>
      </c>
      <c r="F27" s="11">
        <f>G27+H27</f>
        <v>2158001</v>
      </c>
      <c r="G27" s="11">
        <f>G28+G29+G30</f>
        <v>1625892</v>
      </c>
      <c r="H27" s="11">
        <f>H28+H29+H30</f>
        <v>532109</v>
      </c>
      <c r="I27" s="11">
        <f>I28+I29+I30</f>
        <v>521431</v>
      </c>
      <c r="J27" s="11">
        <f>J28+J29+J30</f>
        <v>0</v>
      </c>
      <c r="K27" s="11">
        <f>F27-I27-J27</f>
        <v>1636570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190000</v>
      </c>
      <c r="E28" s="11">
        <v>190000</v>
      </c>
      <c r="F28" s="11">
        <f>G28+H28</f>
        <v>370642</v>
      </c>
      <c r="G28" s="11">
        <v>280513</v>
      </c>
      <c r="H28" s="11">
        <v>90129</v>
      </c>
      <c r="I28" s="11">
        <v>114686</v>
      </c>
      <c r="J28" s="11">
        <v>0</v>
      </c>
      <c r="K28" s="11">
        <f>F28-I28-J28</f>
        <v>255956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50000</v>
      </c>
      <c r="E29" s="11">
        <v>50000</v>
      </c>
      <c r="F29" s="11">
        <f>G29+H29</f>
        <v>103264</v>
      </c>
      <c r="G29" s="11">
        <v>70200</v>
      </c>
      <c r="H29" s="11">
        <v>33064</v>
      </c>
      <c r="I29" s="11">
        <v>27906</v>
      </c>
      <c r="J29" s="11">
        <v>0</v>
      </c>
      <c r="K29" s="11">
        <f>F29-I29-J29</f>
        <v>75358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1000000</v>
      </c>
      <c r="E30" s="11">
        <v>1000000</v>
      </c>
      <c r="F30" s="11">
        <f>G30+H30</f>
        <v>1684095</v>
      </c>
      <c r="G30" s="11">
        <v>1275179</v>
      </c>
      <c r="H30" s="11">
        <v>408916</v>
      </c>
      <c r="I30" s="11">
        <v>378839</v>
      </c>
      <c r="J30" s="11">
        <v>0</v>
      </c>
      <c r="K30" s="11">
        <f>F30-I30-J30</f>
        <v>1305256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13000</v>
      </c>
      <c r="E31" s="11">
        <v>13000</v>
      </c>
      <c r="F31" s="11">
        <f>G31+H31</f>
        <v>45860</v>
      </c>
      <c r="G31" s="11">
        <v>430</v>
      </c>
      <c r="H31" s="11">
        <v>45430</v>
      </c>
      <c r="I31" s="11">
        <v>23230</v>
      </c>
      <c r="J31" s="11">
        <v>0</v>
      </c>
      <c r="K31" s="11">
        <f>F31-I31-J31</f>
        <v>22630</v>
      </c>
    </row>
    <row r="32" spans="1:11" s="6" customFormat="1" ht="22.5" x14ac:dyDescent="0.25">
      <c r="A32" s="10" t="s">
        <v>245</v>
      </c>
      <c r="B32" s="10" t="s">
        <v>86</v>
      </c>
      <c r="C32" s="10" t="s">
        <v>87</v>
      </c>
      <c r="D32" s="11">
        <f>D33+D37</f>
        <v>8719000</v>
      </c>
      <c r="E32" s="11">
        <f>E33+E37</f>
        <v>10943000</v>
      </c>
      <c r="F32" s="11">
        <f>G32+H32</f>
        <v>10889630</v>
      </c>
      <c r="G32" s="11">
        <f>G33+G37</f>
        <v>490700</v>
      </c>
      <c r="H32" s="11">
        <f>H33+H37</f>
        <v>10398930</v>
      </c>
      <c r="I32" s="11">
        <f>I33+I37</f>
        <v>10350868</v>
      </c>
      <c r="J32" s="11">
        <f>J33+J37</f>
        <v>0</v>
      </c>
      <c r="K32" s="11">
        <f>F32-I32-J32</f>
        <v>538762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8265000</v>
      </c>
      <c r="E33" s="11">
        <f>+E34+E35+E36</f>
        <v>10337000</v>
      </c>
      <c r="F33" s="11">
        <f>G33+H33</f>
        <v>9802947</v>
      </c>
      <c r="G33" s="11">
        <f>+G34+G35+G36</f>
        <v>0</v>
      </c>
      <c r="H33" s="11">
        <f>+H34+H35+H36</f>
        <v>9802947</v>
      </c>
      <c r="I33" s="11">
        <f>+I34+I35+I36</f>
        <v>9802947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246</v>
      </c>
      <c r="B34" s="10" t="s">
        <v>92</v>
      </c>
      <c r="C34" s="10" t="s">
        <v>93</v>
      </c>
      <c r="D34" s="11">
        <v>4887000</v>
      </c>
      <c r="E34" s="11">
        <v>6159000</v>
      </c>
      <c r="F34" s="11">
        <f>G34+H34</f>
        <v>5624947</v>
      </c>
      <c r="G34" s="11">
        <v>0</v>
      </c>
      <c r="H34" s="11">
        <v>5624947</v>
      </c>
      <c r="I34" s="11">
        <v>5624947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247</v>
      </c>
      <c r="B35" s="10" t="s">
        <v>95</v>
      </c>
      <c r="C35" s="10" t="s">
        <v>96</v>
      </c>
      <c r="D35" s="11">
        <v>40000</v>
      </c>
      <c r="E35" s="11">
        <v>40000</v>
      </c>
      <c r="F35" s="11">
        <f>G35+H35</f>
        <v>40000</v>
      </c>
      <c r="G35" s="11">
        <v>0</v>
      </c>
      <c r="H35" s="11">
        <v>40000</v>
      </c>
      <c r="I35" s="11">
        <v>40000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3338000</v>
      </c>
      <c r="E36" s="11">
        <v>4138000</v>
      </c>
      <c r="F36" s="11">
        <f>G36+H36</f>
        <v>4138000</v>
      </c>
      <c r="G36" s="11">
        <v>0</v>
      </c>
      <c r="H36" s="11">
        <v>4138000</v>
      </c>
      <c r="I36" s="11">
        <v>4138000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248</v>
      </c>
      <c r="B37" s="10" t="s">
        <v>101</v>
      </c>
      <c r="C37" s="10" t="s">
        <v>102</v>
      </c>
      <c r="D37" s="11">
        <f>D38+D41</f>
        <v>454000</v>
      </c>
      <c r="E37" s="11">
        <f>E38+E41</f>
        <v>606000</v>
      </c>
      <c r="F37" s="11">
        <f>G37+H37</f>
        <v>1086683</v>
      </c>
      <c r="G37" s="11">
        <f>G38+G41</f>
        <v>490700</v>
      </c>
      <c r="H37" s="11">
        <f>H38+H41</f>
        <v>595983</v>
      </c>
      <c r="I37" s="11">
        <f>I38+I41</f>
        <v>547921</v>
      </c>
      <c r="J37" s="11">
        <f>J38+J41</f>
        <v>0</v>
      </c>
      <c r="K37" s="11">
        <f>F37-I37-J37</f>
        <v>538762</v>
      </c>
    </row>
    <row r="38" spans="1:11" s="6" customFormat="1" ht="22.5" x14ac:dyDescent="0.25">
      <c r="A38" s="10" t="s">
        <v>249</v>
      </c>
      <c r="B38" s="10" t="s">
        <v>104</v>
      </c>
      <c r="C38" s="10" t="s">
        <v>105</v>
      </c>
      <c r="D38" s="11">
        <f>D39+D40</f>
        <v>450000</v>
      </c>
      <c r="E38" s="11">
        <f>E39+E40</f>
        <v>590000</v>
      </c>
      <c r="F38" s="11">
        <f>G38+H38</f>
        <v>1035257</v>
      </c>
      <c r="G38" s="11">
        <f>G39+G40</f>
        <v>490700</v>
      </c>
      <c r="H38" s="11">
        <f>H39+H40</f>
        <v>544557</v>
      </c>
      <c r="I38" s="11">
        <f>I39+I40</f>
        <v>496495</v>
      </c>
      <c r="J38" s="11">
        <f>J39+J40</f>
        <v>0</v>
      </c>
      <c r="K38" s="11">
        <f>F38-I38-J38</f>
        <v>538762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200000</v>
      </c>
      <c r="E39" s="11">
        <v>200000</v>
      </c>
      <c r="F39" s="11">
        <f>G39+H39</f>
        <v>652841</v>
      </c>
      <c r="G39" s="11">
        <v>379551</v>
      </c>
      <c r="H39" s="11">
        <v>273290</v>
      </c>
      <c r="I39" s="11">
        <v>195604</v>
      </c>
      <c r="J39" s="11">
        <v>0</v>
      </c>
      <c r="K39" s="11">
        <f>F39-I39-J39</f>
        <v>457237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250000</v>
      </c>
      <c r="E40" s="11">
        <v>390000</v>
      </c>
      <c r="F40" s="11">
        <f>G40+H40</f>
        <v>382416</v>
      </c>
      <c r="G40" s="11">
        <v>111149</v>
      </c>
      <c r="H40" s="11">
        <v>271267</v>
      </c>
      <c r="I40" s="11">
        <v>300891</v>
      </c>
      <c r="J40" s="11">
        <v>0</v>
      </c>
      <c r="K40" s="11">
        <f>F40-I40-J40</f>
        <v>81525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16000</v>
      </c>
      <c r="F41" s="11">
        <f>G41+H41</f>
        <v>51426</v>
      </c>
      <c r="G41" s="11">
        <v>0</v>
      </c>
      <c r="H41" s="11">
        <v>51426</v>
      </c>
      <c r="I41" s="11">
        <v>51426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31000</v>
      </c>
      <c r="E42" s="11">
        <f>E43</f>
        <v>31000</v>
      </c>
      <c r="F42" s="11">
        <f>G42+H42</f>
        <v>106800</v>
      </c>
      <c r="G42" s="11">
        <f>G43</f>
        <v>7228</v>
      </c>
      <c r="H42" s="11">
        <f>H43</f>
        <v>99572</v>
      </c>
      <c r="I42" s="11">
        <f>I43</f>
        <v>88452</v>
      </c>
      <c r="J42" s="11">
        <f>J43</f>
        <v>0</v>
      </c>
      <c r="K42" s="11">
        <f>F42-I42-J42</f>
        <v>18348</v>
      </c>
    </row>
    <row r="43" spans="1:11" s="6" customFormat="1" x14ac:dyDescent="0.25">
      <c r="A43" s="10" t="s">
        <v>250</v>
      </c>
      <c r="B43" s="10" t="s">
        <v>119</v>
      </c>
      <c r="C43" s="10" t="s">
        <v>120</v>
      </c>
      <c r="D43" s="11">
        <f>D44</f>
        <v>31000</v>
      </c>
      <c r="E43" s="11">
        <f>E44</f>
        <v>31000</v>
      </c>
      <c r="F43" s="11">
        <f>G43+H43</f>
        <v>106800</v>
      </c>
      <c r="G43" s="11">
        <f>G44</f>
        <v>7228</v>
      </c>
      <c r="H43" s="11">
        <f>H44</f>
        <v>99572</v>
      </c>
      <c r="I43" s="11">
        <f>I44</f>
        <v>88452</v>
      </c>
      <c r="J43" s="11">
        <f>J44</f>
        <v>0</v>
      </c>
      <c r="K43" s="11">
        <f>F43-I43-J43</f>
        <v>18348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31000</v>
      </c>
      <c r="E44" s="11">
        <v>31000</v>
      </c>
      <c r="F44" s="11">
        <f>G44+H44</f>
        <v>106800</v>
      </c>
      <c r="G44" s="11">
        <v>7228</v>
      </c>
      <c r="H44" s="11">
        <v>99572</v>
      </c>
      <c r="I44" s="11">
        <v>88452</v>
      </c>
      <c r="J44" s="11">
        <v>0</v>
      </c>
      <c r="K44" s="11">
        <f>F44-I44-J44</f>
        <v>18348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-1845000</v>
      </c>
      <c r="E45" s="11">
        <f>E46+E50</f>
        <v>-2961000</v>
      </c>
      <c r="F45" s="11">
        <f>G45+H45</f>
        <v>-1093935</v>
      </c>
      <c r="G45" s="11">
        <f>G46+G50</f>
        <v>1467240</v>
      </c>
      <c r="H45" s="11">
        <f>H46+H50</f>
        <v>-2561175</v>
      </c>
      <c r="I45" s="11">
        <f>I46+I50</f>
        <v>-2744273</v>
      </c>
      <c r="J45" s="11">
        <f>J46+J50</f>
        <v>0</v>
      </c>
      <c r="K45" s="11">
        <f>F45-I45-J45</f>
        <v>1650338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160000</v>
      </c>
      <c r="E46" s="11">
        <f>E47</f>
        <v>160000</v>
      </c>
      <c r="F46" s="11">
        <f>G46+H46</f>
        <v>180443</v>
      </c>
      <c r="G46" s="11">
        <f>G47</f>
        <v>56835</v>
      </c>
      <c r="H46" s="11">
        <f>H47</f>
        <v>123608</v>
      </c>
      <c r="I46" s="11">
        <f>I47</f>
        <v>111367</v>
      </c>
      <c r="J46" s="11">
        <f>J47</f>
        <v>0</v>
      </c>
      <c r="K46" s="11">
        <f>F46-I46-J46</f>
        <v>69076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160000</v>
      </c>
      <c r="E47" s="11">
        <f>+E48</f>
        <v>160000</v>
      </c>
      <c r="F47" s="11">
        <f>G47+H47</f>
        <v>180443</v>
      </c>
      <c r="G47" s="11">
        <f>+G48</f>
        <v>56835</v>
      </c>
      <c r="H47" s="11">
        <f>+H48</f>
        <v>123608</v>
      </c>
      <c r="I47" s="11">
        <f>+I48</f>
        <v>111367</v>
      </c>
      <c r="J47" s="11">
        <f>+J48</f>
        <v>0</v>
      </c>
      <c r="K47" s="11">
        <f>F47-I47-J47</f>
        <v>69076</v>
      </c>
    </row>
    <row r="48" spans="1:11" s="6" customFormat="1" x14ac:dyDescent="0.25">
      <c r="A48" s="10" t="s">
        <v>251</v>
      </c>
      <c r="B48" s="10" t="s">
        <v>134</v>
      </c>
      <c r="C48" s="10" t="s">
        <v>135</v>
      </c>
      <c r="D48" s="11">
        <f>+D49</f>
        <v>160000</v>
      </c>
      <c r="E48" s="11">
        <f>+E49</f>
        <v>160000</v>
      </c>
      <c r="F48" s="11">
        <f>G48+H48</f>
        <v>180443</v>
      </c>
      <c r="G48" s="11">
        <f>+G49</f>
        <v>56835</v>
      </c>
      <c r="H48" s="11">
        <f>+H49</f>
        <v>123608</v>
      </c>
      <c r="I48" s="11">
        <f>+I49</f>
        <v>111367</v>
      </c>
      <c r="J48" s="11">
        <f>+J49</f>
        <v>0</v>
      </c>
      <c r="K48" s="11">
        <f>F48-I48-J48</f>
        <v>69076</v>
      </c>
    </row>
    <row r="49" spans="1:11" s="6" customFormat="1" ht="22.5" x14ac:dyDescent="0.25">
      <c r="A49" s="10" t="s">
        <v>252</v>
      </c>
      <c r="B49" s="10" t="s">
        <v>137</v>
      </c>
      <c r="C49" s="10" t="s">
        <v>138</v>
      </c>
      <c r="D49" s="11">
        <v>160000</v>
      </c>
      <c r="E49" s="11">
        <v>160000</v>
      </c>
      <c r="F49" s="11">
        <f>G49+H49</f>
        <v>180443</v>
      </c>
      <c r="G49" s="11">
        <v>56835</v>
      </c>
      <c r="H49" s="11">
        <v>123608</v>
      </c>
      <c r="I49" s="11">
        <v>111367</v>
      </c>
      <c r="J49" s="11">
        <v>0</v>
      </c>
      <c r="K49" s="11">
        <f>F49-I49-J49</f>
        <v>69076</v>
      </c>
    </row>
    <row r="50" spans="1:11" s="6" customFormat="1" ht="22.5" x14ac:dyDescent="0.25">
      <c r="A50" s="10" t="s">
        <v>253</v>
      </c>
      <c r="B50" s="10" t="s">
        <v>140</v>
      </c>
      <c r="C50" s="10" t="s">
        <v>141</v>
      </c>
      <c r="D50" s="11">
        <f>D51+D54+D57+D60</f>
        <v>-2005000</v>
      </c>
      <c r="E50" s="11">
        <f>E51+E54+E57+E60</f>
        <v>-3121000</v>
      </c>
      <c r="F50" s="11">
        <f>G50+H50</f>
        <v>-1274378</v>
      </c>
      <c r="G50" s="11">
        <f>G51+G54+G57+G60</f>
        <v>1410405</v>
      </c>
      <c r="H50" s="11">
        <f>H51+H54+H57+H60</f>
        <v>-2684783</v>
      </c>
      <c r="I50" s="11">
        <f>I51+I54+I57+I60</f>
        <v>-2855640</v>
      </c>
      <c r="J50" s="11">
        <f>J51+J54+J57+J60</f>
        <v>0</v>
      </c>
      <c r="K50" s="11">
        <f>F50-I50-J50</f>
        <v>1581262</v>
      </c>
    </row>
    <row r="51" spans="1:11" s="6" customFormat="1" ht="43.5" x14ac:dyDescent="0.25">
      <c r="A51" s="10" t="s">
        <v>254</v>
      </c>
      <c r="B51" s="10" t="s">
        <v>143</v>
      </c>
      <c r="C51" s="10" t="s">
        <v>144</v>
      </c>
      <c r="D51" s="11">
        <f>D52+D53</f>
        <v>3000</v>
      </c>
      <c r="E51" s="11">
        <f>E52+E53</f>
        <v>3000</v>
      </c>
      <c r="F51" s="11">
        <f>G51+H51</f>
        <v>19867</v>
      </c>
      <c r="G51" s="11">
        <f>G52+G53</f>
        <v>19865</v>
      </c>
      <c r="H51" s="11">
        <f>H52+H53</f>
        <v>2</v>
      </c>
      <c r="I51" s="11">
        <f>I52+I53</f>
        <v>2759</v>
      </c>
      <c r="J51" s="11">
        <f>J52+J53</f>
        <v>0</v>
      </c>
      <c r="K51" s="11">
        <f>F51-I51-J51</f>
        <v>17108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3000</v>
      </c>
      <c r="E52" s="11">
        <v>3000</v>
      </c>
      <c r="F52" s="11">
        <f>G52+H52</f>
        <v>19367</v>
      </c>
      <c r="G52" s="11">
        <v>19365</v>
      </c>
      <c r="H52" s="11">
        <v>2</v>
      </c>
      <c r="I52" s="11">
        <v>2759</v>
      </c>
      <c r="J52" s="11">
        <v>0</v>
      </c>
      <c r="K52" s="11">
        <f>F52-I52-J52</f>
        <v>16608</v>
      </c>
    </row>
    <row r="53" spans="1:11" s="6" customFormat="1" ht="22.5" x14ac:dyDescent="0.25">
      <c r="A53" s="10" t="s">
        <v>255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500</v>
      </c>
      <c r="G53" s="11">
        <v>500</v>
      </c>
      <c r="H53" s="11">
        <v>0</v>
      </c>
      <c r="I53" s="11">
        <v>0</v>
      </c>
      <c r="J53" s="11">
        <v>0</v>
      </c>
      <c r="K53" s="11">
        <f>F53-I53-J53</f>
        <v>500</v>
      </c>
    </row>
    <row r="54" spans="1:11" s="6" customFormat="1" ht="22.5" x14ac:dyDescent="0.25">
      <c r="A54" s="10" t="s">
        <v>256</v>
      </c>
      <c r="B54" s="10" t="s">
        <v>152</v>
      </c>
      <c r="C54" s="10" t="s">
        <v>153</v>
      </c>
      <c r="D54" s="11">
        <f>D55</f>
        <v>575000</v>
      </c>
      <c r="E54" s="11">
        <f>E55</f>
        <v>458000</v>
      </c>
      <c r="F54" s="11">
        <f>G54+H54</f>
        <v>1841016</v>
      </c>
      <c r="G54" s="11">
        <f>G55</f>
        <v>1385862</v>
      </c>
      <c r="H54" s="11">
        <f>H55</f>
        <v>455154</v>
      </c>
      <c r="I54" s="11">
        <f>I55</f>
        <v>280831</v>
      </c>
      <c r="J54" s="11">
        <f>J55</f>
        <v>0</v>
      </c>
      <c r="K54" s="11">
        <f>F54-I54-J54</f>
        <v>1560185</v>
      </c>
    </row>
    <row r="55" spans="1:11" s="6" customFormat="1" ht="22.5" x14ac:dyDescent="0.25">
      <c r="A55" s="10" t="s">
        <v>257</v>
      </c>
      <c r="B55" s="10" t="s">
        <v>155</v>
      </c>
      <c r="C55" s="10" t="s">
        <v>156</v>
      </c>
      <c r="D55" s="11">
        <f>D56</f>
        <v>575000</v>
      </c>
      <c r="E55" s="11">
        <f>E56</f>
        <v>458000</v>
      </c>
      <c r="F55" s="11">
        <f>G55+H55</f>
        <v>1841016</v>
      </c>
      <c r="G55" s="11">
        <f>G56</f>
        <v>1385862</v>
      </c>
      <c r="H55" s="11">
        <f>H56</f>
        <v>455154</v>
      </c>
      <c r="I55" s="11">
        <f>I56</f>
        <v>280831</v>
      </c>
      <c r="J55" s="11">
        <f>J56</f>
        <v>0</v>
      </c>
      <c r="K55" s="11">
        <f>F55-I55-J55</f>
        <v>1560185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575000</v>
      </c>
      <c r="E56" s="11">
        <v>458000</v>
      </c>
      <c r="F56" s="11">
        <f>G56+H56</f>
        <v>1841016</v>
      </c>
      <c r="G56" s="11">
        <v>1385862</v>
      </c>
      <c r="H56" s="11">
        <v>455154</v>
      </c>
      <c r="I56" s="11">
        <v>280831</v>
      </c>
      <c r="J56" s="11">
        <v>0</v>
      </c>
      <c r="K56" s="11">
        <f>F56-I56-J56</f>
        <v>1560185</v>
      </c>
    </row>
    <row r="57" spans="1:11" s="6" customFormat="1" ht="33" x14ac:dyDescent="0.25">
      <c r="A57" s="10" t="s">
        <v>258</v>
      </c>
      <c r="B57" s="10" t="s">
        <v>161</v>
      </c>
      <c r="C57" s="10" t="s">
        <v>162</v>
      </c>
      <c r="D57" s="11">
        <f>+D58+D59</f>
        <v>450000</v>
      </c>
      <c r="E57" s="11">
        <f>+E58+E59</f>
        <v>450000</v>
      </c>
      <c r="F57" s="11">
        <f>G57+H57</f>
        <v>346882</v>
      </c>
      <c r="G57" s="11">
        <f>+G58+G59</f>
        <v>4678</v>
      </c>
      <c r="H57" s="11">
        <f>+H58+H59</f>
        <v>342204</v>
      </c>
      <c r="I57" s="11">
        <f>+I58+I59</f>
        <v>342913</v>
      </c>
      <c r="J57" s="11">
        <f>+J58+J59</f>
        <v>0</v>
      </c>
      <c r="K57" s="11">
        <f>F57-I57-J57</f>
        <v>3969</v>
      </c>
    </row>
    <row r="58" spans="1:11" s="6" customFormat="1" x14ac:dyDescent="0.25">
      <c r="A58" s="10" t="s">
        <v>259</v>
      </c>
      <c r="B58" s="10" t="s">
        <v>164</v>
      </c>
      <c r="C58" s="10" t="s">
        <v>165</v>
      </c>
      <c r="D58" s="11">
        <v>250000</v>
      </c>
      <c r="E58" s="11">
        <v>250000</v>
      </c>
      <c r="F58" s="11">
        <f>G58+H58</f>
        <v>236391</v>
      </c>
      <c r="G58" s="11">
        <v>4678</v>
      </c>
      <c r="H58" s="11">
        <v>231713</v>
      </c>
      <c r="I58" s="11">
        <v>232422</v>
      </c>
      <c r="J58" s="11">
        <v>0</v>
      </c>
      <c r="K58" s="11">
        <f>F58-I58-J58</f>
        <v>3969</v>
      </c>
    </row>
    <row r="59" spans="1:11" s="6" customFormat="1" x14ac:dyDescent="0.25">
      <c r="A59" s="10" t="s">
        <v>260</v>
      </c>
      <c r="B59" s="10" t="s">
        <v>167</v>
      </c>
      <c r="C59" s="10" t="s">
        <v>168</v>
      </c>
      <c r="D59" s="11">
        <v>200000</v>
      </c>
      <c r="E59" s="11">
        <v>200000</v>
      </c>
      <c r="F59" s="11">
        <f>G59+H59</f>
        <v>110491</v>
      </c>
      <c r="G59" s="11">
        <v>0</v>
      </c>
      <c r="H59" s="11">
        <v>110491</v>
      </c>
      <c r="I59" s="11">
        <v>110491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261</v>
      </c>
      <c r="B60" s="10" t="s">
        <v>170</v>
      </c>
      <c r="C60" s="10" t="s">
        <v>171</v>
      </c>
      <c r="D60" s="11">
        <f>D61+D62</f>
        <v>-3033000</v>
      </c>
      <c r="E60" s="11">
        <f>E61+E62</f>
        <v>-4032000</v>
      </c>
      <c r="F60" s="11">
        <f>G60+H60</f>
        <v>-3482143</v>
      </c>
      <c r="G60" s="11">
        <f>G61+G62</f>
        <v>0</v>
      </c>
      <c r="H60" s="11">
        <f>H61+H62</f>
        <v>-3482143</v>
      </c>
      <c r="I60" s="11">
        <f>I61+I62</f>
        <v>-3482143</v>
      </c>
      <c r="J60" s="11">
        <f>J61+J62</f>
        <v>0</v>
      </c>
      <c r="K60" s="11">
        <f>F60-I60-J60</f>
        <v>0</v>
      </c>
    </row>
    <row r="61" spans="1:11" s="6" customFormat="1" x14ac:dyDescent="0.25">
      <c r="A61" s="10" t="s">
        <v>262</v>
      </c>
      <c r="B61" s="10" t="s">
        <v>173</v>
      </c>
      <c r="C61" s="10" t="s">
        <v>174</v>
      </c>
      <c r="D61" s="11">
        <v>0</v>
      </c>
      <c r="E61" s="11">
        <v>15000</v>
      </c>
      <c r="F61" s="11">
        <f>G61+H61</f>
        <v>15000</v>
      </c>
      <c r="G61" s="11">
        <v>0</v>
      </c>
      <c r="H61" s="11">
        <v>15000</v>
      </c>
      <c r="I61" s="11">
        <v>15000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263</v>
      </c>
      <c r="B62" s="10" t="s">
        <v>176</v>
      </c>
      <c r="C62" s="10" t="s">
        <v>177</v>
      </c>
      <c r="D62" s="11">
        <v>-3033000</v>
      </c>
      <c r="E62" s="11">
        <v>-4047000</v>
      </c>
      <c r="F62" s="11">
        <f>G62+H62</f>
        <v>-3497143</v>
      </c>
      <c r="G62" s="11">
        <v>0</v>
      </c>
      <c r="H62" s="11">
        <v>-3497143</v>
      </c>
      <c r="I62" s="11">
        <v>-3497143</v>
      </c>
      <c r="J62" s="11">
        <v>0</v>
      </c>
      <c r="K62" s="11">
        <f>F62-I62-J62</f>
        <v>0</v>
      </c>
    </row>
    <row r="63" spans="1:11" s="6" customFormat="1" x14ac:dyDescent="0.25">
      <c r="A63" s="10" t="s">
        <v>184</v>
      </c>
      <c r="B63" s="10" t="s">
        <v>200</v>
      </c>
      <c r="C63" s="10" t="s">
        <v>201</v>
      </c>
      <c r="D63" s="11">
        <f>D64</f>
        <v>270000</v>
      </c>
      <c r="E63" s="11">
        <f>E64</f>
        <v>870000</v>
      </c>
      <c r="F63" s="11">
        <f>G63+H63</f>
        <v>802206</v>
      </c>
      <c r="G63" s="11">
        <f>G64</f>
        <v>0</v>
      </c>
      <c r="H63" s="11">
        <f>H64</f>
        <v>802206</v>
      </c>
      <c r="I63" s="11">
        <f>I64</f>
        <v>802206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187</v>
      </c>
      <c r="B64" s="10" t="s">
        <v>203</v>
      </c>
      <c r="C64" s="10" t="s">
        <v>204</v>
      </c>
      <c r="D64" s="11">
        <f>D65</f>
        <v>270000</v>
      </c>
      <c r="E64" s="11">
        <f>E65</f>
        <v>870000</v>
      </c>
      <c r="F64" s="11">
        <f>G64+H64</f>
        <v>802206</v>
      </c>
      <c r="G64" s="11">
        <f>G65</f>
        <v>0</v>
      </c>
      <c r="H64" s="11">
        <f>H65</f>
        <v>802206</v>
      </c>
      <c r="I64" s="11">
        <f>I65</f>
        <v>802206</v>
      </c>
      <c r="J64" s="11">
        <f>J65</f>
        <v>0</v>
      </c>
      <c r="K64" s="11">
        <f>F64-I64-J64</f>
        <v>0</v>
      </c>
    </row>
    <row r="65" spans="1:12" s="6" customFormat="1" ht="96" x14ac:dyDescent="0.25">
      <c r="A65" s="10" t="s">
        <v>264</v>
      </c>
      <c r="B65" s="10" t="s">
        <v>206</v>
      </c>
      <c r="C65" s="10" t="s">
        <v>207</v>
      </c>
      <c r="D65" s="11">
        <f>+D66+D67</f>
        <v>270000</v>
      </c>
      <c r="E65" s="11">
        <f>+E66+E67</f>
        <v>870000</v>
      </c>
      <c r="F65" s="11">
        <f>G65+H65</f>
        <v>802206</v>
      </c>
      <c r="G65" s="11">
        <f>+G66+G67</f>
        <v>0</v>
      </c>
      <c r="H65" s="11">
        <f>+H66+H67</f>
        <v>802206</v>
      </c>
      <c r="I65" s="11">
        <f>+I66+I67</f>
        <v>802206</v>
      </c>
      <c r="J65" s="11">
        <f>+J66+J67</f>
        <v>0</v>
      </c>
      <c r="K65" s="11">
        <f>F65-I65-J65</f>
        <v>0</v>
      </c>
    </row>
    <row r="66" spans="1:12" s="6" customFormat="1" ht="43.5" x14ac:dyDescent="0.25">
      <c r="A66" s="10" t="s">
        <v>190</v>
      </c>
      <c r="B66" s="10" t="s">
        <v>212</v>
      </c>
      <c r="C66" s="10" t="s">
        <v>213</v>
      </c>
      <c r="D66" s="11">
        <v>200000</v>
      </c>
      <c r="E66" s="11">
        <v>800000</v>
      </c>
      <c r="F66" s="11">
        <f>G66+H66</f>
        <v>723820</v>
      </c>
      <c r="G66" s="11">
        <v>0</v>
      </c>
      <c r="H66" s="11">
        <v>723820</v>
      </c>
      <c r="I66" s="11">
        <v>723820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265</v>
      </c>
      <c r="B67" s="10" t="s">
        <v>215</v>
      </c>
      <c r="C67" s="10" t="s">
        <v>216</v>
      </c>
      <c r="D67" s="11">
        <v>70000</v>
      </c>
      <c r="E67" s="11">
        <v>70000</v>
      </c>
      <c r="F67" s="11">
        <f>G67+H67</f>
        <v>78386</v>
      </c>
      <c r="G67" s="11">
        <v>0</v>
      </c>
      <c r="H67" s="11">
        <v>78386</v>
      </c>
      <c r="I67" s="11">
        <v>78386</v>
      </c>
      <c r="J67" s="11">
        <v>0</v>
      </c>
      <c r="K67" s="11">
        <f>F67-I67-J67</f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</row>
    <row r="69" spans="1:12" x14ac:dyDescent="0.25">
      <c r="A69" s="13" t="s">
        <v>235</v>
      </c>
      <c r="B69" s="13"/>
      <c r="C69" s="13"/>
      <c r="D69" s="13"/>
      <c r="E69" s="13" t="s">
        <v>237</v>
      </c>
      <c r="F69" s="13"/>
      <c r="G69" s="13"/>
      <c r="H69" s="13"/>
      <c r="I69" s="13" t="s">
        <v>239</v>
      </c>
      <c r="J69" s="13"/>
      <c r="K69" s="13"/>
      <c r="L69" s="13"/>
    </row>
    <row r="70" spans="1:12" x14ac:dyDescent="0.25">
      <c r="A70" s="3" t="s">
        <v>236</v>
      </c>
      <c r="B70" s="3"/>
      <c r="C70" s="3"/>
      <c r="D70" s="3"/>
      <c r="E70" s="3" t="s">
        <v>238</v>
      </c>
      <c r="F70" s="3"/>
      <c r="G70" s="3"/>
      <c r="H70" s="3"/>
      <c r="I70" s="3"/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2">
    <mergeCell ref="A69:D69"/>
    <mergeCell ref="A70:D70"/>
    <mergeCell ref="E69:H69"/>
    <mergeCell ref="E70:H70"/>
    <mergeCell ref="I69:L69"/>
    <mergeCell ref="I70:L7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8707A-FE51-4062-91F9-2BC5C370D550}">
  <dimension ref="A1:T6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266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267</v>
      </c>
      <c r="C11" s="10" t="s">
        <v>21</v>
      </c>
      <c r="D11" s="11">
        <f>D12+D17+D20+D23</f>
        <v>8992007</v>
      </c>
      <c r="E11" s="11">
        <f>E12+E17+E20+E23</f>
        <v>24682939</v>
      </c>
      <c r="F11" s="11">
        <f>G11+H11</f>
        <v>21963544</v>
      </c>
      <c r="G11" s="11">
        <f>G12+G17+G20+G23</f>
        <v>0</v>
      </c>
      <c r="H11" s="11">
        <f>H12+H17+H20+H23</f>
        <v>21963544</v>
      </c>
      <c r="I11" s="11">
        <f>I12+I17+I20+I23</f>
        <v>21963544</v>
      </c>
      <c r="J11" s="11">
        <f>J12+J17+J20+J23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3033000</v>
      </c>
      <c r="E12" s="11">
        <f>+E13</f>
        <v>4047000</v>
      </c>
      <c r="F12" s="11">
        <f>G12+H12</f>
        <v>3497143</v>
      </c>
      <c r="G12" s="11">
        <f>+G13</f>
        <v>0</v>
      </c>
      <c r="H12" s="11">
        <f>+H13</f>
        <v>3497143</v>
      </c>
      <c r="I12" s="11">
        <f>+I13</f>
        <v>3497143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268</v>
      </c>
      <c r="B13" s="10" t="s">
        <v>125</v>
      </c>
      <c r="C13" s="10" t="s">
        <v>126</v>
      </c>
      <c r="D13" s="11">
        <f>+D14</f>
        <v>3033000</v>
      </c>
      <c r="E13" s="11">
        <f>+E14</f>
        <v>4047000</v>
      </c>
      <c r="F13" s="11">
        <f>G13+H13</f>
        <v>3497143</v>
      </c>
      <c r="G13" s="11">
        <f>+G14</f>
        <v>0</v>
      </c>
      <c r="H13" s="11">
        <f>+H14</f>
        <v>3497143</v>
      </c>
      <c r="I13" s="11">
        <f>+I14</f>
        <v>3497143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242</v>
      </c>
      <c r="B14" s="10" t="s">
        <v>140</v>
      </c>
      <c r="C14" s="10" t="s">
        <v>141</v>
      </c>
      <c r="D14" s="11">
        <f>+D15</f>
        <v>3033000</v>
      </c>
      <c r="E14" s="11">
        <f>+E15</f>
        <v>4047000</v>
      </c>
      <c r="F14" s="11">
        <f>G14+H14</f>
        <v>3497143</v>
      </c>
      <c r="G14" s="11">
        <f>+G15</f>
        <v>0</v>
      </c>
      <c r="H14" s="11">
        <f>+H15</f>
        <v>3497143</v>
      </c>
      <c r="I14" s="11">
        <f>+I15</f>
        <v>3497143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269</v>
      </c>
      <c r="B15" s="10" t="s">
        <v>170</v>
      </c>
      <c r="C15" s="10" t="s">
        <v>171</v>
      </c>
      <c r="D15" s="11">
        <f>+D16</f>
        <v>3033000</v>
      </c>
      <c r="E15" s="11">
        <f>+E16</f>
        <v>4047000</v>
      </c>
      <c r="F15" s="11">
        <f>G15+H15</f>
        <v>3497143</v>
      </c>
      <c r="G15" s="11">
        <f>+G16</f>
        <v>0</v>
      </c>
      <c r="H15" s="11">
        <f>+H16</f>
        <v>3497143</v>
      </c>
      <c r="I15" s="11">
        <f>+I16</f>
        <v>3497143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270</v>
      </c>
      <c r="B16" s="10" t="s">
        <v>179</v>
      </c>
      <c r="C16" s="10" t="s">
        <v>180</v>
      </c>
      <c r="D16" s="11">
        <v>3033000</v>
      </c>
      <c r="E16" s="11">
        <v>4047000</v>
      </c>
      <c r="F16" s="11">
        <f>G16+H16</f>
        <v>3497143</v>
      </c>
      <c r="G16" s="11">
        <v>0</v>
      </c>
      <c r="H16" s="11">
        <v>3497143</v>
      </c>
      <c r="I16" s="11">
        <v>3497143</v>
      </c>
      <c r="J16" s="11">
        <v>0</v>
      </c>
      <c r="K16" s="11">
        <f>F16-I16-J16</f>
        <v>0</v>
      </c>
    </row>
    <row r="17" spans="1:11" s="6" customFormat="1" x14ac:dyDescent="0.25">
      <c r="A17" s="10" t="s">
        <v>271</v>
      </c>
      <c r="B17" s="10" t="s">
        <v>182</v>
      </c>
      <c r="C17" s="10" t="s">
        <v>183</v>
      </c>
      <c r="D17" s="11">
        <f>D18</f>
        <v>0</v>
      </c>
      <c r="E17" s="11">
        <f>E18</f>
        <v>2808</v>
      </c>
      <c r="F17" s="11">
        <f>G17+H17</f>
        <v>2807</v>
      </c>
      <c r="G17" s="11">
        <f>G18</f>
        <v>0</v>
      </c>
      <c r="H17" s="11">
        <f>H18</f>
        <v>2807</v>
      </c>
      <c r="I17" s="11">
        <f>I18</f>
        <v>2807</v>
      </c>
      <c r="J17" s="11">
        <f>J18</f>
        <v>0</v>
      </c>
      <c r="K17" s="11">
        <f>F17-I17-J17</f>
        <v>0</v>
      </c>
    </row>
    <row r="18" spans="1:11" s="6" customFormat="1" ht="33" x14ac:dyDescent="0.25">
      <c r="A18" s="10" t="s">
        <v>244</v>
      </c>
      <c r="B18" s="10" t="s">
        <v>185</v>
      </c>
      <c r="C18" s="10" t="s">
        <v>186</v>
      </c>
      <c r="D18" s="11">
        <f>D19</f>
        <v>0</v>
      </c>
      <c r="E18" s="11">
        <f>E19</f>
        <v>2808</v>
      </c>
      <c r="F18" s="11">
        <f>G18+H18</f>
        <v>2807</v>
      </c>
      <c r="G18" s="11">
        <f>G19</f>
        <v>0</v>
      </c>
      <c r="H18" s="11">
        <f>H19</f>
        <v>2807</v>
      </c>
      <c r="I18" s="11">
        <f>I19</f>
        <v>2807</v>
      </c>
      <c r="J18" s="11">
        <f>J19</f>
        <v>0</v>
      </c>
      <c r="K18" s="11">
        <f>F18-I18-J18</f>
        <v>0</v>
      </c>
    </row>
    <row r="19" spans="1:11" s="6" customFormat="1" ht="22.5" x14ac:dyDescent="0.25">
      <c r="A19" s="10" t="s">
        <v>55</v>
      </c>
      <c r="B19" s="10" t="s">
        <v>188</v>
      </c>
      <c r="C19" s="10" t="s">
        <v>189</v>
      </c>
      <c r="D19" s="11">
        <v>0</v>
      </c>
      <c r="E19" s="11">
        <v>2808</v>
      </c>
      <c r="F19" s="11">
        <f>G19+H19</f>
        <v>2807</v>
      </c>
      <c r="G19" s="11">
        <v>0</v>
      </c>
      <c r="H19" s="11">
        <v>2807</v>
      </c>
      <c r="I19" s="11">
        <v>2807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70</v>
      </c>
      <c r="B20" s="10" t="s">
        <v>191</v>
      </c>
      <c r="C20" s="10" t="s">
        <v>192</v>
      </c>
      <c r="D20" s="11">
        <f>D21</f>
        <v>262007</v>
      </c>
      <c r="E20" s="11">
        <f>E21</f>
        <v>267694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1" s="6" customFormat="1" ht="43.5" x14ac:dyDescent="0.25">
      <c r="A21" s="10" t="s">
        <v>73</v>
      </c>
      <c r="B21" s="10" t="s">
        <v>194</v>
      </c>
      <c r="C21" s="10" t="s">
        <v>195</v>
      </c>
      <c r="D21" s="11">
        <f>+D22</f>
        <v>262007</v>
      </c>
      <c r="E21" s="11">
        <f>+E22</f>
        <v>267694</v>
      </c>
      <c r="F21" s="11">
        <f>G21+H21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F21-I21-J21</f>
        <v>0</v>
      </c>
    </row>
    <row r="22" spans="1:11" s="6" customFormat="1" ht="33" x14ac:dyDescent="0.25">
      <c r="A22" s="10" t="s">
        <v>79</v>
      </c>
      <c r="B22" s="10" t="s">
        <v>197</v>
      </c>
      <c r="C22" s="10" t="s">
        <v>198</v>
      </c>
      <c r="D22" s="11">
        <v>262007</v>
      </c>
      <c r="E22" s="11">
        <v>267694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1" s="6" customFormat="1" x14ac:dyDescent="0.25">
      <c r="A23" s="10" t="s">
        <v>91</v>
      </c>
      <c r="B23" s="10" t="s">
        <v>200</v>
      </c>
      <c r="C23" s="10" t="s">
        <v>201</v>
      </c>
      <c r="D23" s="11">
        <f>D24</f>
        <v>5697000</v>
      </c>
      <c r="E23" s="11">
        <f>E24</f>
        <v>20365437</v>
      </c>
      <c r="F23" s="11">
        <f>G23+H23</f>
        <v>18463594</v>
      </c>
      <c r="G23" s="11">
        <f>G24</f>
        <v>0</v>
      </c>
      <c r="H23" s="11">
        <f>H24</f>
        <v>18463594</v>
      </c>
      <c r="I23" s="11">
        <f>I24</f>
        <v>18463594</v>
      </c>
      <c r="J23" s="11">
        <f>J24</f>
        <v>0</v>
      </c>
      <c r="K23" s="11">
        <f>F23-I23-J23</f>
        <v>0</v>
      </c>
    </row>
    <row r="24" spans="1:11" s="6" customFormat="1" ht="22.5" x14ac:dyDescent="0.25">
      <c r="A24" s="10" t="s">
        <v>247</v>
      </c>
      <c r="B24" s="10" t="s">
        <v>203</v>
      </c>
      <c r="C24" s="10" t="s">
        <v>204</v>
      </c>
      <c r="D24" s="11">
        <f>D25+D29</f>
        <v>5697000</v>
      </c>
      <c r="E24" s="11">
        <f>E25+E29</f>
        <v>20365437</v>
      </c>
      <c r="F24" s="11">
        <f>G24+H24</f>
        <v>18463594</v>
      </c>
      <c r="G24" s="11">
        <f>G25+G29</f>
        <v>0</v>
      </c>
      <c r="H24" s="11">
        <f>H25+H29</f>
        <v>18463594</v>
      </c>
      <c r="I24" s="11">
        <f>I25+I29</f>
        <v>18463594</v>
      </c>
      <c r="J24" s="11">
        <f>J25+J29</f>
        <v>0</v>
      </c>
      <c r="K24" s="11">
        <f>F24-I24-J24</f>
        <v>0</v>
      </c>
    </row>
    <row r="25" spans="1:11" s="6" customFormat="1" ht="96" x14ac:dyDescent="0.25">
      <c r="A25" s="10" t="s">
        <v>94</v>
      </c>
      <c r="B25" s="10" t="s">
        <v>206</v>
      </c>
      <c r="C25" s="10" t="s">
        <v>207</v>
      </c>
      <c r="D25" s="11">
        <f>+D26+D27+D28</f>
        <v>5697000</v>
      </c>
      <c r="E25" s="11">
        <f>+E26+E27+E28</f>
        <v>18790217</v>
      </c>
      <c r="F25" s="11">
        <f>G25+H25</f>
        <v>16888374</v>
      </c>
      <c r="G25" s="11">
        <f>+G26+G27+G28</f>
        <v>0</v>
      </c>
      <c r="H25" s="11">
        <f>+H26+H27+H28</f>
        <v>16888374</v>
      </c>
      <c r="I25" s="11">
        <f>+I26+I27+I28</f>
        <v>16888374</v>
      </c>
      <c r="J25" s="11">
        <f>+J26+J27+J28</f>
        <v>0</v>
      </c>
      <c r="K25" s="11">
        <f>F25-I25-J25</f>
        <v>0</v>
      </c>
    </row>
    <row r="26" spans="1:11" s="6" customFormat="1" ht="33" x14ac:dyDescent="0.25">
      <c r="A26" s="10" t="s">
        <v>115</v>
      </c>
      <c r="B26" s="10" t="s">
        <v>209</v>
      </c>
      <c r="C26" s="10" t="s">
        <v>210</v>
      </c>
      <c r="D26" s="11">
        <v>0</v>
      </c>
      <c r="E26" s="11">
        <v>142000</v>
      </c>
      <c r="F26" s="11">
        <f>G26+H26</f>
        <v>22000</v>
      </c>
      <c r="G26" s="11">
        <v>0</v>
      </c>
      <c r="H26" s="11">
        <v>22000</v>
      </c>
      <c r="I26" s="11">
        <v>22000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272</v>
      </c>
      <c r="B27" s="10" t="s">
        <v>218</v>
      </c>
      <c r="C27" s="10" t="s">
        <v>219</v>
      </c>
      <c r="D27" s="11">
        <v>476000</v>
      </c>
      <c r="E27" s="11">
        <v>3084200</v>
      </c>
      <c r="F27" s="11">
        <f>G27+H27</f>
        <v>3082560</v>
      </c>
      <c r="G27" s="11">
        <v>0</v>
      </c>
      <c r="H27" s="11">
        <v>3082560</v>
      </c>
      <c r="I27" s="11">
        <v>3082560</v>
      </c>
      <c r="J27" s="11">
        <v>0</v>
      </c>
      <c r="K27" s="11">
        <f>F27-I27-J27</f>
        <v>0</v>
      </c>
    </row>
    <row r="28" spans="1:11" s="6" customFormat="1" ht="33" x14ac:dyDescent="0.25">
      <c r="A28" s="10" t="s">
        <v>157</v>
      </c>
      <c r="B28" s="10" t="s">
        <v>221</v>
      </c>
      <c r="C28" s="10" t="s">
        <v>222</v>
      </c>
      <c r="D28" s="11">
        <v>5221000</v>
      </c>
      <c r="E28" s="11">
        <v>15564017</v>
      </c>
      <c r="F28" s="11">
        <f>G28+H28</f>
        <v>13783814</v>
      </c>
      <c r="G28" s="11">
        <v>0</v>
      </c>
      <c r="H28" s="11">
        <v>13783814</v>
      </c>
      <c r="I28" s="11">
        <v>13783814</v>
      </c>
      <c r="J28" s="11">
        <v>0</v>
      </c>
      <c r="K28" s="11">
        <f>F28-I28-J28</f>
        <v>0</v>
      </c>
    </row>
    <row r="29" spans="1:11" s="6" customFormat="1" ht="33" x14ac:dyDescent="0.25">
      <c r="A29" s="10" t="s">
        <v>175</v>
      </c>
      <c r="B29" s="10" t="s">
        <v>224</v>
      </c>
      <c r="C29" s="10" t="s">
        <v>225</v>
      </c>
      <c r="D29" s="11">
        <f>+D30</f>
        <v>0</v>
      </c>
      <c r="E29" s="11">
        <f>+E30</f>
        <v>1575220</v>
      </c>
      <c r="F29" s="11">
        <f>G29+H29</f>
        <v>1575220</v>
      </c>
      <c r="G29" s="11">
        <f>+G30</f>
        <v>0</v>
      </c>
      <c r="H29" s="11">
        <f>+H30</f>
        <v>1575220</v>
      </c>
      <c r="I29" s="11">
        <f>+I30</f>
        <v>1575220</v>
      </c>
      <c r="J29" s="11">
        <f>+J30</f>
        <v>0</v>
      </c>
      <c r="K29" s="11">
        <f>F29-I29-J29</f>
        <v>0</v>
      </c>
    </row>
    <row r="30" spans="1:11" s="6" customFormat="1" ht="22.5" x14ac:dyDescent="0.25">
      <c r="A30" s="10" t="s">
        <v>193</v>
      </c>
      <c r="B30" s="10" t="s">
        <v>227</v>
      </c>
      <c r="C30" s="10" t="s">
        <v>228</v>
      </c>
      <c r="D30" s="11">
        <f>D31+D32</f>
        <v>0</v>
      </c>
      <c r="E30" s="11">
        <f>E31+E32</f>
        <v>1575220</v>
      </c>
      <c r="F30" s="11">
        <f>G30+H30</f>
        <v>1575220</v>
      </c>
      <c r="G30" s="11">
        <f>G31+G32</f>
        <v>0</v>
      </c>
      <c r="H30" s="11">
        <f>H31+H32</f>
        <v>1575220</v>
      </c>
      <c r="I30" s="11">
        <f>I31+I32</f>
        <v>1575220</v>
      </c>
      <c r="J30" s="11">
        <f>J31+J32</f>
        <v>0</v>
      </c>
      <c r="K30" s="11">
        <f>F30-I30-J30</f>
        <v>0</v>
      </c>
    </row>
    <row r="31" spans="1:11" s="6" customFormat="1" x14ac:dyDescent="0.25">
      <c r="A31" s="10" t="s">
        <v>273</v>
      </c>
      <c r="B31" s="10" t="s">
        <v>230</v>
      </c>
      <c r="C31" s="10" t="s">
        <v>231</v>
      </c>
      <c r="D31" s="11">
        <v>0</v>
      </c>
      <c r="E31" s="11">
        <v>1323714</v>
      </c>
      <c r="F31" s="11">
        <f>G31+H31</f>
        <v>1323714</v>
      </c>
      <c r="G31" s="11">
        <v>0</v>
      </c>
      <c r="H31" s="11">
        <v>1323714</v>
      </c>
      <c r="I31" s="11">
        <v>1323714</v>
      </c>
      <c r="J31" s="11">
        <v>0</v>
      </c>
      <c r="K31" s="11">
        <f>F31-I31-J31</f>
        <v>0</v>
      </c>
    </row>
    <row r="32" spans="1:11" s="6" customFormat="1" x14ac:dyDescent="0.25">
      <c r="A32" s="10" t="s">
        <v>265</v>
      </c>
      <c r="B32" s="10" t="s">
        <v>233</v>
      </c>
      <c r="C32" s="10" t="s">
        <v>234</v>
      </c>
      <c r="D32" s="11">
        <v>0</v>
      </c>
      <c r="E32" s="11">
        <v>251506</v>
      </c>
      <c r="F32" s="11">
        <f>G32+H32</f>
        <v>251506</v>
      </c>
      <c r="G32" s="11">
        <v>0</v>
      </c>
      <c r="H32" s="11">
        <v>251506</v>
      </c>
      <c r="I32" s="11">
        <v>251506</v>
      </c>
      <c r="J32" s="11">
        <v>0</v>
      </c>
      <c r="K32" s="11">
        <f>F32-I32-J32</f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</row>
    <row r="34" spans="1:12" x14ac:dyDescent="0.25">
      <c r="A34" s="13" t="s">
        <v>235</v>
      </c>
      <c r="B34" s="13"/>
      <c r="C34" s="13"/>
      <c r="D34" s="13"/>
      <c r="E34" s="13" t="s">
        <v>237</v>
      </c>
      <c r="F34" s="13"/>
      <c r="G34" s="13"/>
      <c r="H34" s="13"/>
      <c r="I34" s="13" t="s">
        <v>239</v>
      </c>
      <c r="J34" s="13"/>
      <c r="K34" s="13"/>
      <c r="L34" s="13"/>
    </row>
    <row r="35" spans="1:12" x14ac:dyDescent="0.25">
      <c r="A35" s="3" t="s">
        <v>236</v>
      </c>
      <c r="B35" s="3"/>
      <c r="C35" s="3"/>
      <c r="D35" s="3"/>
      <c r="E35" s="3" t="s">
        <v>238</v>
      </c>
      <c r="F35" s="3"/>
      <c r="G35" s="3"/>
      <c r="H35" s="3"/>
      <c r="I35" s="3"/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2">
    <mergeCell ref="A34:D34"/>
    <mergeCell ref="A35:D35"/>
    <mergeCell ref="E34:H34"/>
    <mergeCell ref="E35:H35"/>
    <mergeCell ref="I34:L34"/>
    <mergeCell ref="I35:L3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2025-02-06T07:23:40Z</dcterms:created>
  <dcterms:modified xsi:type="dcterms:W3CDTF">2025-02-06T07:23:57Z</dcterms:modified>
</cp:coreProperties>
</file>