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3F84AC98-2679-4771-847A-0AEC22884076}" xr6:coauthVersionLast="47" xr6:coauthVersionMax="47" xr10:uidLastSave="{00000000-0000-0000-0000-000000000000}"/>
  <bookViews>
    <workbookView xWindow="-120" yWindow="-120" windowWidth="29040" windowHeight="15720" xr2:uid="{5A3B70E8-1AB1-4E56-AF11-17509798A63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E20" i="1"/>
  <c r="I20" i="1"/>
  <c r="D21" i="1"/>
  <c r="D20" i="1" s="1"/>
  <c r="E21" i="1"/>
  <c r="F21" i="1"/>
  <c r="F20" i="1" s="1"/>
  <c r="G21" i="1"/>
  <c r="G20" i="1" s="1"/>
  <c r="H21" i="1"/>
  <c r="H20" i="1" s="1"/>
  <c r="I21" i="1"/>
  <c r="J21" i="1"/>
  <c r="J20" i="1" s="1"/>
  <c r="K21" i="1"/>
  <c r="L21" i="1"/>
  <c r="L20" i="1" s="1"/>
  <c r="K22" i="1"/>
  <c r="I24" i="1"/>
  <c r="K24" i="1" s="1"/>
  <c r="D25" i="1"/>
  <c r="D24" i="1" s="1"/>
  <c r="D23" i="1" s="1"/>
  <c r="E25" i="1"/>
  <c r="F25" i="1"/>
  <c r="F24" i="1" s="1"/>
  <c r="G25" i="1"/>
  <c r="G24" i="1" s="1"/>
  <c r="H25" i="1"/>
  <c r="H24" i="1" s="1"/>
  <c r="I25" i="1"/>
  <c r="J25" i="1"/>
  <c r="J24" i="1" s="1"/>
  <c r="K25" i="1"/>
  <c r="L25" i="1"/>
  <c r="L24" i="1" s="1"/>
  <c r="K26" i="1"/>
  <c r="K27" i="1"/>
  <c r="D28" i="1"/>
  <c r="E28" i="1"/>
  <c r="E24" i="1" s="1"/>
  <c r="F28" i="1"/>
  <c r="G28" i="1"/>
  <c r="H28" i="1"/>
  <c r="I28" i="1"/>
  <c r="K28" i="1" s="1"/>
  <c r="J28" i="1"/>
  <c r="L28" i="1"/>
  <c r="K29" i="1"/>
  <c r="K30" i="1"/>
  <c r="F31" i="1"/>
  <c r="J31" i="1"/>
  <c r="D32" i="1"/>
  <c r="D31" i="1" s="1"/>
  <c r="E32" i="1"/>
  <c r="E31" i="1" s="1"/>
  <c r="F32" i="1"/>
  <c r="G32" i="1"/>
  <c r="G31" i="1" s="1"/>
  <c r="H32" i="1"/>
  <c r="H31" i="1" s="1"/>
  <c r="I32" i="1"/>
  <c r="K32" i="1" s="1"/>
  <c r="J32" i="1"/>
  <c r="L32" i="1"/>
  <c r="L31" i="1" s="1"/>
  <c r="K33" i="1"/>
  <c r="G34" i="1"/>
  <c r="D35" i="1"/>
  <c r="D34" i="1" s="1"/>
  <c r="E35" i="1"/>
  <c r="E34" i="1" s="1"/>
  <c r="F35" i="1"/>
  <c r="F34" i="1" s="1"/>
  <c r="G35" i="1"/>
  <c r="H35" i="1"/>
  <c r="H34" i="1" s="1"/>
  <c r="I35" i="1"/>
  <c r="I34" i="1" s="1"/>
  <c r="J35" i="1"/>
  <c r="J34" i="1" s="1"/>
  <c r="L35" i="1"/>
  <c r="L34" i="1" s="1"/>
  <c r="K36" i="1"/>
  <c r="K37" i="1"/>
  <c r="K38" i="1"/>
  <c r="D39" i="1"/>
  <c r="E39" i="1"/>
  <c r="F39" i="1"/>
  <c r="G39" i="1"/>
  <c r="H39" i="1"/>
  <c r="I39" i="1"/>
  <c r="K39" i="1" s="1"/>
  <c r="J39" i="1"/>
  <c r="L39" i="1"/>
  <c r="K40" i="1"/>
  <c r="K41" i="1"/>
  <c r="K42" i="1"/>
  <c r="F43" i="1"/>
  <c r="J43" i="1"/>
  <c r="D44" i="1"/>
  <c r="D43" i="1" s="1"/>
  <c r="E44" i="1"/>
  <c r="E43" i="1" s="1"/>
  <c r="F44" i="1"/>
  <c r="G44" i="1"/>
  <c r="H44" i="1"/>
  <c r="H43" i="1" s="1"/>
  <c r="I44" i="1"/>
  <c r="I43" i="1" s="1"/>
  <c r="K43" i="1" s="1"/>
  <c r="J44" i="1"/>
  <c r="L44" i="1"/>
  <c r="L43" i="1" s="1"/>
  <c r="K45" i="1"/>
  <c r="K46" i="1"/>
  <c r="K47" i="1"/>
  <c r="D48" i="1"/>
  <c r="E48" i="1"/>
  <c r="F48" i="1"/>
  <c r="G48" i="1"/>
  <c r="G43" i="1" s="1"/>
  <c r="H48" i="1"/>
  <c r="I48" i="1"/>
  <c r="K48" i="1" s="1"/>
  <c r="J48" i="1"/>
  <c r="L48" i="1"/>
  <c r="K49" i="1"/>
  <c r="F51" i="1"/>
  <c r="G51" i="1"/>
  <c r="J51" i="1"/>
  <c r="J50" i="1" s="1"/>
  <c r="D52" i="1"/>
  <c r="D51" i="1" s="1"/>
  <c r="D50" i="1" s="1"/>
  <c r="E52" i="1"/>
  <c r="E51" i="1" s="1"/>
  <c r="E50" i="1" s="1"/>
  <c r="F52" i="1"/>
  <c r="G52" i="1"/>
  <c r="H52" i="1"/>
  <c r="H51" i="1" s="1"/>
  <c r="H50" i="1" s="1"/>
  <c r="I52" i="1"/>
  <c r="I51" i="1" s="1"/>
  <c r="J52" i="1"/>
  <c r="L52" i="1"/>
  <c r="L51" i="1" s="1"/>
  <c r="L50" i="1" s="1"/>
  <c r="K53" i="1"/>
  <c r="K54" i="1"/>
  <c r="K55" i="1"/>
  <c r="E56" i="1"/>
  <c r="I56" i="1"/>
  <c r="K56" i="1" s="1"/>
  <c r="J56" i="1"/>
  <c r="D57" i="1"/>
  <c r="D56" i="1" s="1"/>
  <c r="E57" i="1"/>
  <c r="F57" i="1"/>
  <c r="F56" i="1" s="1"/>
  <c r="G57" i="1"/>
  <c r="G56" i="1" s="1"/>
  <c r="G50" i="1" s="1"/>
  <c r="H57" i="1"/>
  <c r="H56" i="1" s="1"/>
  <c r="I57" i="1"/>
  <c r="J57" i="1"/>
  <c r="K57" i="1"/>
  <c r="L57" i="1"/>
  <c r="L56" i="1" s="1"/>
  <c r="K58" i="1"/>
  <c r="K59" i="1"/>
  <c r="K60" i="1"/>
  <c r="D61" i="1"/>
  <c r="L61" i="1"/>
  <c r="D62" i="1"/>
  <c r="G62" i="1"/>
  <c r="G61" i="1" s="1"/>
  <c r="L62" i="1"/>
  <c r="D63" i="1"/>
  <c r="E63" i="1"/>
  <c r="E62" i="1" s="1"/>
  <c r="E61" i="1" s="1"/>
  <c r="F63" i="1"/>
  <c r="F62" i="1" s="1"/>
  <c r="F61" i="1" s="1"/>
  <c r="G63" i="1"/>
  <c r="H63" i="1"/>
  <c r="H62" i="1" s="1"/>
  <c r="H61" i="1" s="1"/>
  <c r="I63" i="1"/>
  <c r="K63" i="1" s="1"/>
  <c r="J63" i="1"/>
  <c r="J62" i="1" s="1"/>
  <c r="J61" i="1" s="1"/>
  <c r="L63" i="1"/>
  <c r="K64" i="1"/>
  <c r="K65" i="1"/>
  <c r="K66" i="1"/>
  <c r="K67" i="1"/>
  <c r="K68" i="1"/>
  <c r="D12" i="1" l="1"/>
  <c r="K34" i="1"/>
  <c r="J23" i="1"/>
  <c r="J12" i="1" s="1"/>
  <c r="G12" i="1"/>
  <c r="I50" i="1"/>
  <c r="K50" i="1" s="1"/>
  <c r="K51" i="1"/>
  <c r="E23" i="1"/>
  <c r="H23" i="1"/>
  <c r="H12" i="1" s="1"/>
  <c r="K20" i="1"/>
  <c r="L23" i="1"/>
  <c r="L12" i="1" s="1"/>
  <c r="E12" i="1"/>
  <c r="F50" i="1"/>
  <c r="G23" i="1"/>
  <c r="F23" i="1"/>
  <c r="F12" i="1"/>
  <c r="I31" i="1"/>
  <c r="K31" i="1" s="1"/>
  <c r="I23" i="1"/>
  <c r="K23" i="1" s="1"/>
  <c r="I62" i="1"/>
  <c r="K52" i="1"/>
  <c r="K44" i="1"/>
  <c r="I14" i="1"/>
  <c r="K35" i="1"/>
  <c r="I13" i="1" l="1"/>
  <c r="K14" i="1"/>
  <c r="I61" i="1"/>
  <c r="K61" i="1" s="1"/>
  <c r="K62" i="1"/>
  <c r="I12" i="1" l="1"/>
  <c r="K12" i="1" s="1"/>
  <c r="K13" i="1"/>
</calcChain>
</file>

<file path=xl/sharedStrings.xml><?xml version="1.0" encoding="utf-8"?>
<sst xmlns="http://schemas.openxmlformats.org/spreadsheetml/2006/main" count="196" uniqueCount="194">
  <si>
    <t>CENTRALIZAT</t>
  </si>
  <si>
    <t xml:space="preserve"> Anexa 13</t>
  </si>
  <si>
    <t>Cont de executie - Cheltuieli - Bugetul local</t>
  </si>
  <si>
    <t>Trimestrul: 4,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</si>
  <si>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</si>
  <si>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</si>
  <si>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</si>
  <si>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</si>
  <si>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</si>
  <si>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</si>
  <si>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</si>
  <si>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</si>
  <si>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</si>
  <si>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</si>
  <si>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</si>
  <si>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</si>
  <si>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</si>
  <si>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</si>
  <si>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</si>
  <si>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</si>
  <si>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</si>
  <si>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</si>
  <si>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</si>
  <si>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</si>
  <si>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</si>
  <si>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</si>
  <si>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</si>
  <si>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</si>
  <si>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</si>
  <si>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</si>
  <si>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</si>
  <si>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</si>
  <si>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</si>
  <si>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</si>
  <si>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</si>
  <si>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</si>
  <si>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</si>
  <si>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</si>
  <si>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</si>
  <si>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</si>
  <si>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</si>
  <si>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</si>
  <si>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</si>
  <si>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</si>
  <si>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</si>
  <si>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</si>
  <si>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</si>
  <si>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</si>
  <si>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</si>
  <si>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</si>
  <si>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</si>
  <si>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</si>
  <si>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</si>
  <si>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</si>
  <si>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</si>
  <si>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</si>
  <si>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</si>
  <si>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</si>
  <si>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</si>
  <si>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</si>
  <si>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</si>
  <si>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</si>
  <si>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</si>
  <si>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</si>
  <si>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</si>
  <si>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</si>
  <si>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</si>
  <si>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</si>
  <si>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</si>
  <si>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</si>
  <si>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</si>
  <si>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</si>
  <si>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</si>
  <si>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</si>
  <si>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</si>
  <si>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</si>
  <si>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</si>
  <si>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</si>
  <si>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</si>
  <si>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</si>
  <si>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</si>
  <si>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</si>
  <si>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</si>
  <si>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</si>
  <si>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</si>
  <si>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</si>
  <si>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</si>
  <si>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</si>
  <si>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</si>
  <si>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</si>
  <si>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</si>
  <si>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</si>
  <si>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</si>
  <si>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</si>
  <si>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</si>
  <si>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</si>
  <si>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</si>
  <si>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</si>
  <si>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</si>
  <si>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</si>
  <si>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</si>
  <si>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</si>
  <si>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</si>
  <si>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</si>
  <si>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</si>
  <si>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70</t>
  </si>
  <si>
    <t>Servicii religioase</t>
  </si>
  <si>
    <t>67.02.06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</si>
  <si>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</si>
  <si>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</si>
  <si>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</si>
  <si>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</si>
  <si>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</si>
  <si>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</si>
  <si>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</si>
  <si>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</si>
  <si>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</si>
  <si>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</si>
  <si>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</si>
  <si>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</si>
  <si>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</si>
  <si>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</si>
  <si>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</si>
  <si>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</si>
  <si>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</si>
  <si>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</si>
  <si>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</si>
  <si>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</si>
  <si>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</si>
  <si>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</si>
  <si>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</si>
  <si>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</si>
  <si>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</si>
  <si>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</si>
  <si>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</si>
  <si>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</si>
  <si>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</si>
  <si>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</si>
  <si>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</si>
  <si>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</si>
  <si>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</si>
  <si>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</si>
  <si>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</si>
  <si>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</si>
  <si>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</si>
  <si>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</si>
  <si>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</si>
  <si>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</si>
  <si>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</si>
  <si>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</si>
  <si>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</si>
  <si>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</si>
  <si>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</si>
  <si>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</si>
  <si>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</si>
  <si>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</si>
  <si>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100</t>
  </si>
  <si>
    <t>Colectarea, tratarea si distrugerea deseurilor</t>
  </si>
  <si>
    <t>74.02.05.02</t>
  </si>
  <si>
    <t>101</t>
  </si>
  <si>
    <t>Canalizarea si tratarea apelor reziduale</t>
  </si>
  <si>
    <t>74.02.06</t>
  </si>
  <si>
    <t>102</t>
  </si>
  <si>
    <t>Alte servicii în domeniul protectiei mediului</t>
  </si>
  <si>
    <t>74.02.50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</si>
  <si>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</si>
  <si>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</si>
  <si>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</si>
  <si>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</si>
  <si>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</si>
  <si>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</si>
  <si>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</si>
  <si>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</si>
  <si>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</si>
  <si>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</si>
  <si>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</si>
  <si>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</si>
  <si>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</si>
  <si>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</si>
  <si>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</si>
  <si>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139</t>
  </si>
  <si>
    <t xml:space="preserve">    Excedentul secţiunii de funcţionare</t>
  </si>
  <si>
    <t>98.02.96</t>
  </si>
  <si>
    <t>141</t>
  </si>
  <si>
    <t>DEFICIT          99.02.96 + 99.02.97</t>
  </si>
  <si>
    <t>99.02</t>
  </si>
  <si>
    <t>143</t>
  </si>
  <si>
    <t xml:space="preserve">    Deficitul secţiunii de dezvoltare</t>
  </si>
  <si>
    <t>99.02.97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</si>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</sst>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8BD3-872E-420C-9E6F-7A7EAF70DD77}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D13+D20+D23+D50+D61</f>
        <v>8992007</v>
      </c>
      <c r="E12" s="11">
        <f>E13+E20+E23+E50+E61</f>
        <v>24682939</v>
      </c>
      <c r="F12" s="11">
        <f>F13+F20+F23+F50+F61</f>
        <v>19533007</v>
      </c>
      <c r="G12" s="11">
        <f>G13+G20+G23+G50+G61</f>
        <v>37123939</v>
      </c>
      <c r="H12" s="11">
        <f>H13+H20+H23+H50+H61</f>
        <v>36933939</v>
      </c>
      <c r="I12" s="11">
        <f>I13+I20+I23+I50+I61</f>
        <v>36544528</v>
      </c>
      <c r="J12" s="11">
        <f>J13+J20+J23+J50+J61</f>
        <v>33042788</v>
      </c>
      <c r="K12" s="11">
        <f>I12-J12</f>
        <v>3501740</v>
      </c>
      <c r="L12" s="11">
        <f>L13+L20+L23+L50+L61</f>
        <v>11292297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2500000</v>
      </c>
      <c r="G13" s="11">
        <f>G14+G17</f>
        <v>2559000</v>
      </c>
      <c r="H13" s="11">
        <f>H14+H17</f>
        <v>2369000</v>
      </c>
      <c r="I13" s="11">
        <f>I14+I17</f>
        <v>2280827</v>
      </c>
      <c r="J13" s="11">
        <f>J14+J17</f>
        <v>2222049</v>
      </c>
      <c r="K13" s="11">
        <f>I13-J13</f>
        <v>58778</v>
      </c>
      <c r="L13" s="11">
        <f>L14+L17</f>
        <v>2156965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2200000</v>
      </c>
      <c r="G14" s="11">
        <f>G15</f>
        <v>2300900</v>
      </c>
      <c r="H14" s="11">
        <f>H15</f>
        <v>2300900</v>
      </c>
      <c r="I14" s="11">
        <f>I15</f>
        <v>2212727</v>
      </c>
      <c r="J14" s="11">
        <f>J15</f>
        <v>2162265</v>
      </c>
      <c r="K14" s="11">
        <f>I14-J14</f>
        <v>50462</v>
      </c>
      <c r="L14" s="11">
        <f>L15</f>
        <v>2117596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2200000</v>
      </c>
      <c r="G15" s="11">
        <f>G16</f>
        <v>2300900</v>
      </c>
      <c r="H15" s="11">
        <f>H16</f>
        <v>2300900</v>
      </c>
      <c r="I15" s="11">
        <f>I16</f>
        <v>2212727</v>
      </c>
      <c r="J15" s="11">
        <f>J16</f>
        <v>2162265</v>
      </c>
      <c r="K15" s="11">
        <f>I15-J15</f>
        <v>50462</v>
      </c>
      <c r="L15" s="11">
        <f>L16</f>
        <v>2117596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2200000</v>
      </c>
      <c r="G16" s="11">
        <v>2300900</v>
      </c>
      <c r="H16" s="11">
        <v>2300900</v>
      </c>
      <c r="I16" s="11">
        <v>2212727</v>
      </c>
      <c r="J16" s="11">
        <v>2162265</v>
      </c>
      <c r="K16" s="11">
        <f>I16-J16</f>
        <v>50462</v>
      </c>
      <c r="L16" s="11">
        <v>2117596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300000</v>
      </c>
      <c r="G17" s="11">
        <f>G18+G19</f>
        <v>258100</v>
      </c>
      <c r="H17" s="11">
        <f>H18+H19</f>
        <v>68100</v>
      </c>
      <c r="I17" s="11">
        <f>I18+I19</f>
        <v>68100</v>
      </c>
      <c r="J17" s="11">
        <f>J18+J19</f>
        <v>59784</v>
      </c>
      <c r="K17" s="11">
        <f>I17-J17</f>
        <v>8316</v>
      </c>
      <c r="L17" s="11">
        <f>L18+L19</f>
        <v>39369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250000</v>
      </c>
      <c r="G18" s="11">
        <v>190000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68100</v>
      </c>
      <c r="H19" s="11">
        <v>68100</v>
      </c>
      <c r="I19" s="11">
        <v>68100</v>
      </c>
      <c r="J19" s="11">
        <v>59784</v>
      </c>
      <c r="K19" s="11">
        <f>I19-J19</f>
        <v>8316</v>
      </c>
      <c r="L19" s="11">
        <v>39369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6000</v>
      </c>
      <c r="H20" s="11">
        <f>+H21</f>
        <v>6000</v>
      </c>
      <c r="I20" s="11">
        <f>+I21</f>
        <v>6000</v>
      </c>
      <c r="J20" s="11">
        <f>+J21</f>
        <v>5948</v>
      </c>
      <c r="K20" s="11">
        <f>I20-J20</f>
        <v>52</v>
      </c>
      <c r="L20" s="11">
        <f>+L21</f>
        <v>6187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6000</v>
      </c>
      <c r="H21" s="11">
        <f>+H22</f>
        <v>6000</v>
      </c>
      <c r="I21" s="11">
        <f>+I22</f>
        <v>6000</v>
      </c>
      <c r="J21" s="11">
        <f>+J22</f>
        <v>5948</v>
      </c>
      <c r="K21" s="11">
        <f>I21-J21</f>
        <v>52</v>
      </c>
      <c r="L21" s="11">
        <f>+L22</f>
        <v>6187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6000</v>
      </c>
      <c r="H22" s="11">
        <v>6000</v>
      </c>
      <c r="I22" s="11">
        <v>6000</v>
      </c>
      <c r="J22" s="11">
        <v>5948</v>
      </c>
      <c r="K22" s="11">
        <f>I22-J22</f>
        <v>52</v>
      </c>
      <c r="L22" s="11">
        <v>6187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D24+D31+D34+D43</f>
        <v>893000</v>
      </c>
      <c r="E23" s="11">
        <f>E24+E31+E34+E43</f>
        <v>1991928</v>
      </c>
      <c r="F23" s="11">
        <f>F24+F31+F34+F43</f>
        <v>7277000</v>
      </c>
      <c r="G23" s="11">
        <f>G24+G31+G34+G43</f>
        <v>10285928</v>
      </c>
      <c r="H23" s="11">
        <f>H24+H31+H34+H43</f>
        <v>10285928</v>
      </c>
      <c r="I23" s="11">
        <f>I24+I31+I34+I43</f>
        <v>10004106</v>
      </c>
      <c r="J23" s="11">
        <f>J24+J31+J34+J43</f>
        <v>8996570</v>
      </c>
      <c r="K23" s="11">
        <f>I23-J23</f>
        <v>1007536</v>
      </c>
      <c r="L23" s="11">
        <f>L24+L31+L34+L43</f>
        <v>7611015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193000</v>
      </c>
      <c r="E24" s="11">
        <f>E25+E28+E30</f>
        <v>1941928</v>
      </c>
      <c r="F24" s="11">
        <f>F25+F28+F30</f>
        <v>1203000</v>
      </c>
      <c r="G24" s="11">
        <f>G25+G28+G30</f>
        <v>3919928</v>
      </c>
      <c r="H24" s="11">
        <f>H25+H28+H30</f>
        <v>3919928</v>
      </c>
      <c r="I24" s="11">
        <f>I25+I28+I30</f>
        <v>3861928</v>
      </c>
      <c r="J24" s="11">
        <f>J25+J28+J30</f>
        <v>3061656</v>
      </c>
      <c r="K24" s="11">
        <f>I24-J24</f>
        <v>800272</v>
      </c>
      <c r="L24" s="11">
        <f>L25+L28+L30</f>
        <v>1449947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91000</v>
      </c>
      <c r="E25" s="11">
        <f>E26+E27</f>
        <v>114708</v>
      </c>
      <c r="F25" s="11">
        <f>F26+F27</f>
        <v>91000</v>
      </c>
      <c r="G25" s="11">
        <f>G26+G27</f>
        <v>114708</v>
      </c>
      <c r="H25" s="11">
        <f>H26+H27</f>
        <v>114708</v>
      </c>
      <c r="I25" s="11">
        <f>I26+I27</f>
        <v>114708</v>
      </c>
      <c r="J25" s="11">
        <f>J26+J27</f>
        <v>64272</v>
      </c>
      <c r="K25" s="11">
        <f>I25-J25</f>
        <v>50436</v>
      </c>
      <c r="L25" s="11">
        <f>L26+L27</f>
        <v>137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91000</v>
      </c>
      <c r="E26" s="11">
        <v>114708</v>
      </c>
      <c r="F26" s="11">
        <v>91000</v>
      </c>
      <c r="G26" s="11">
        <v>114708</v>
      </c>
      <c r="H26" s="11">
        <v>114708</v>
      </c>
      <c r="I26" s="11">
        <v>114708</v>
      </c>
      <c r="J26" s="11">
        <v>64272</v>
      </c>
      <c r="K26" s="11">
        <f>I26-J26</f>
        <v>50436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137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102000</v>
      </c>
      <c r="E28" s="11">
        <f>E29</f>
        <v>1827220</v>
      </c>
      <c r="F28" s="11">
        <f>F29</f>
        <v>1006000</v>
      </c>
      <c r="G28" s="11">
        <f>G29</f>
        <v>2756220</v>
      </c>
      <c r="H28" s="11">
        <f>H29</f>
        <v>2756220</v>
      </c>
      <c r="I28" s="11">
        <f>I29</f>
        <v>2698220</v>
      </c>
      <c r="J28" s="11">
        <f>J29</f>
        <v>2367210</v>
      </c>
      <c r="K28" s="11">
        <f>I28-J28</f>
        <v>331010</v>
      </c>
      <c r="L28" s="11">
        <f>L29</f>
        <v>840916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102000</v>
      </c>
      <c r="E29" s="11">
        <v>1827220</v>
      </c>
      <c r="F29" s="11">
        <v>1006000</v>
      </c>
      <c r="G29" s="11">
        <v>2756220</v>
      </c>
      <c r="H29" s="11">
        <v>2756220</v>
      </c>
      <c r="I29" s="11">
        <v>2698220</v>
      </c>
      <c r="J29" s="11">
        <v>2367210</v>
      </c>
      <c r="K29" s="11">
        <f>I29-J29</f>
        <v>331010</v>
      </c>
      <c r="L29" s="11">
        <v>840916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106000</v>
      </c>
      <c r="G30" s="11">
        <v>1049000</v>
      </c>
      <c r="H30" s="11">
        <v>1049000</v>
      </c>
      <c r="I30" s="11">
        <v>1049000</v>
      </c>
      <c r="J30" s="11">
        <v>630174</v>
      </c>
      <c r="K30" s="11">
        <f>I30-J30</f>
        <v>418826</v>
      </c>
      <c r="L30" s="11">
        <v>608894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77000</v>
      </c>
      <c r="G31" s="11">
        <f>+G32</f>
        <v>85000</v>
      </c>
      <c r="H31" s="11">
        <f>+H32</f>
        <v>85000</v>
      </c>
      <c r="I31" s="11">
        <f>+I32</f>
        <v>79986</v>
      </c>
      <c r="J31" s="11">
        <f>+J32</f>
        <v>79986</v>
      </c>
      <c r="K31" s="11">
        <f>I31-J31</f>
        <v>0</v>
      </c>
      <c r="L31" s="11">
        <f>+L32</f>
        <v>79142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77000</v>
      </c>
      <c r="G32" s="11">
        <f>G33</f>
        <v>85000</v>
      </c>
      <c r="H32" s="11">
        <f>H33</f>
        <v>85000</v>
      </c>
      <c r="I32" s="11">
        <f>I33</f>
        <v>79986</v>
      </c>
      <c r="J32" s="11">
        <f>J33</f>
        <v>79986</v>
      </c>
      <c r="K32" s="11">
        <f>I32-J32</f>
        <v>0</v>
      </c>
      <c r="L32" s="11">
        <f>L33</f>
        <v>79142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77000</v>
      </c>
      <c r="G33" s="11">
        <v>85000</v>
      </c>
      <c r="H33" s="11">
        <v>85000</v>
      </c>
      <c r="I33" s="11">
        <v>79986</v>
      </c>
      <c r="J33" s="11">
        <v>79986</v>
      </c>
      <c r="K33" s="11">
        <f>I33-J33</f>
        <v>0</v>
      </c>
      <c r="L33" s="11">
        <v>79142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D35+D39+D41+D42</f>
        <v>700000</v>
      </c>
      <c r="E34" s="11">
        <f>E35+E39+E41+E42</f>
        <v>50000</v>
      </c>
      <c r="F34" s="11">
        <f>F35+F39+F41+F42</f>
        <v>1080000</v>
      </c>
      <c r="G34" s="11">
        <f>G35+G39+G41+G42</f>
        <v>438000</v>
      </c>
      <c r="H34" s="11">
        <f>H35+H39+H41+H42</f>
        <v>438000</v>
      </c>
      <c r="I34" s="11">
        <f>I35+I39+I41+I42</f>
        <v>430444</v>
      </c>
      <c r="J34" s="11">
        <f>J35+J39+J41+J42</f>
        <v>346731</v>
      </c>
      <c r="K34" s="11">
        <f>I34-J34</f>
        <v>83713</v>
      </c>
      <c r="L34" s="11">
        <f>L35+L39+L41+L42</f>
        <v>330197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D36+D37+D38</f>
        <v>0</v>
      </c>
      <c r="E35" s="11">
        <f>E36+E37+E38</f>
        <v>0</v>
      </c>
      <c r="F35" s="11">
        <f>F36+F37+F38</f>
        <v>280000</v>
      </c>
      <c r="G35" s="11">
        <f>G36+G37+G38</f>
        <v>308000</v>
      </c>
      <c r="H35" s="11">
        <f>H36+H37+H38</f>
        <v>308000</v>
      </c>
      <c r="I35" s="11">
        <f>I36+I37+I38</f>
        <v>300444</v>
      </c>
      <c r="J35" s="11">
        <f>J36+J37+J38</f>
        <v>289112</v>
      </c>
      <c r="K35" s="11">
        <f>I35-J35</f>
        <v>11332</v>
      </c>
      <c r="L35" s="11">
        <f>L36+L37+L38</f>
        <v>291060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92000</v>
      </c>
      <c r="G36" s="11">
        <v>84000</v>
      </c>
      <c r="H36" s="11">
        <v>84000</v>
      </c>
      <c r="I36" s="11">
        <v>76444</v>
      </c>
      <c r="J36" s="11">
        <v>76416</v>
      </c>
      <c r="K36" s="11">
        <f>I36-J36</f>
        <v>28</v>
      </c>
      <c r="L36" s="11">
        <v>77096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188000</v>
      </c>
      <c r="G37" s="11">
        <v>224000</v>
      </c>
      <c r="H37" s="11">
        <v>224000</v>
      </c>
      <c r="I37" s="11">
        <v>224000</v>
      </c>
      <c r="J37" s="11">
        <v>212696</v>
      </c>
      <c r="K37" s="11">
        <f>I37-J37</f>
        <v>11304</v>
      </c>
      <c r="L37" s="11">
        <v>213845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119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700000</v>
      </c>
      <c r="E39" s="11">
        <f>E40</f>
        <v>0</v>
      </c>
      <c r="F39" s="11">
        <f>F40</f>
        <v>750000</v>
      </c>
      <c r="G39" s="11">
        <f>G40</f>
        <v>65000</v>
      </c>
      <c r="H39" s="11">
        <f>H40</f>
        <v>65000</v>
      </c>
      <c r="I39" s="11">
        <f>I40</f>
        <v>65000</v>
      </c>
      <c r="J39" s="11">
        <f>J40</f>
        <v>32779</v>
      </c>
      <c r="K39" s="11">
        <f>I39-J39</f>
        <v>32221</v>
      </c>
      <c r="L39" s="11">
        <f>L40</f>
        <v>34297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700000</v>
      </c>
      <c r="E40" s="11">
        <v>0</v>
      </c>
      <c r="F40" s="11">
        <v>750000</v>
      </c>
      <c r="G40" s="11">
        <v>65000</v>
      </c>
      <c r="H40" s="11">
        <v>65000</v>
      </c>
      <c r="I40" s="11">
        <v>65000</v>
      </c>
      <c r="J40" s="11">
        <v>32779</v>
      </c>
      <c r="K40" s="11">
        <f>I40-J40</f>
        <v>32221</v>
      </c>
      <c r="L40" s="11">
        <v>34297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50000</v>
      </c>
      <c r="F41" s="11">
        <v>0</v>
      </c>
      <c r="G41" s="11">
        <v>50000</v>
      </c>
      <c r="H41" s="11">
        <v>50000</v>
      </c>
      <c r="I41" s="11">
        <v>50000</v>
      </c>
      <c r="J41" s="11">
        <v>20000</v>
      </c>
      <c r="K41" s="11">
        <f>I41-J41</f>
        <v>30000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50000</v>
      </c>
      <c r="G42" s="11">
        <v>15000</v>
      </c>
      <c r="H42" s="11">
        <v>15000</v>
      </c>
      <c r="I42" s="11">
        <v>15000</v>
      </c>
      <c r="J42" s="11">
        <v>4840</v>
      </c>
      <c r="K42" s="11">
        <f>I42-J42</f>
        <v>10160</v>
      </c>
      <c r="L42" s="11">
        <v>4840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4917000</v>
      </c>
      <c r="G43" s="11">
        <f>+G44+G46+G47+G48</f>
        <v>5843000</v>
      </c>
      <c r="H43" s="11">
        <f>+H44+H46+H47+H48</f>
        <v>5843000</v>
      </c>
      <c r="I43" s="11">
        <f>+I44+I46+I47+I48</f>
        <v>5631748</v>
      </c>
      <c r="J43" s="11">
        <f>+J44+J46+J47+J48</f>
        <v>5508197</v>
      </c>
      <c r="K43" s="11">
        <f>I43-J43</f>
        <v>123551</v>
      </c>
      <c r="L43" s="11">
        <f>+L44+L46+L47+L48</f>
        <v>5751729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4347000</v>
      </c>
      <c r="G44" s="11">
        <f>G45</f>
        <v>4651000</v>
      </c>
      <c r="H44" s="11">
        <f>H45</f>
        <v>4651000</v>
      </c>
      <c r="I44" s="11">
        <f>I45</f>
        <v>4457823</v>
      </c>
      <c r="J44" s="11">
        <f>J45</f>
        <v>4448486</v>
      </c>
      <c r="K44" s="11">
        <f>I44-J44</f>
        <v>9337</v>
      </c>
      <c r="L44" s="11">
        <f>L45</f>
        <v>4684694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4347000</v>
      </c>
      <c r="G45" s="11">
        <v>4651000</v>
      </c>
      <c r="H45" s="11">
        <v>4651000</v>
      </c>
      <c r="I45" s="11">
        <v>4457823</v>
      </c>
      <c r="J45" s="11">
        <v>4448486</v>
      </c>
      <c r="K45" s="11">
        <f>I45-J45</f>
        <v>9337</v>
      </c>
      <c r="L45" s="11">
        <v>4684694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50000</v>
      </c>
      <c r="H46" s="11">
        <v>50000</v>
      </c>
      <c r="I46" s="11">
        <v>50000</v>
      </c>
      <c r="J46" s="11">
        <v>38000</v>
      </c>
      <c r="K46" s="11">
        <f>I46-J46</f>
        <v>12000</v>
      </c>
      <c r="L46" s="11">
        <v>38000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800000</v>
      </c>
      <c r="H47" s="11">
        <v>800000</v>
      </c>
      <c r="I47" s="11">
        <v>800000</v>
      </c>
      <c r="J47" s="11">
        <v>723800</v>
      </c>
      <c r="K47" s="11">
        <f>I47-J47</f>
        <v>76200</v>
      </c>
      <c r="L47" s="11">
        <v>723800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320000</v>
      </c>
      <c r="G48" s="11">
        <f>G49</f>
        <v>342000</v>
      </c>
      <c r="H48" s="11">
        <f>H49</f>
        <v>342000</v>
      </c>
      <c r="I48" s="11">
        <f>I49</f>
        <v>323925</v>
      </c>
      <c r="J48" s="11">
        <f>J49</f>
        <v>297911</v>
      </c>
      <c r="K48" s="11">
        <f>I48-J48</f>
        <v>26014</v>
      </c>
      <c r="L48" s="11">
        <f>L49</f>
        <v>305235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320000</v>
      </c>
      <c r="G49" s="11">
        <v>342000</v>
      </c>
      <c r="H49" s="11">
        <v>342000</v>
      </c>
      <c r="I49" s="11">
        <v>323925</v>
      </c>
      <c r="J49" s="11">
        <v>297911</v>
      </c>
      <c r="K49" s="11">
        <f>I49-J49</f>
        <v>26014</v>
      </c>
      <c r="L49" s="11">
        <v>305235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6799007</v>
      </c>
      <c r="E50" s="11">
        <f>E51+E56</f>
        <v>19640404</v>
      </c>
      <c r="F50" s="11">
        <f>F51+F56</f>
        <v>8099007</v>
      </c>
      <c r="G50" s="11">
        <f>G51+G56</f>
        <v>20885404</v>
      </c>
      <c r="H50" s="11">
        <f>H51+H56</f>
        <v>20885404</v>
      </c>
      <c r="I50" s="11">
        <f>I51+I56</f>
        <v>20865988</v>
      </c>
      <c r="J50" s="11">
        <f>J51+J56</f>
        <v>18812644</v>
      </c>
      <c r="K50" s="11">
        <f>I50-J50</f>
        <v>2053344</v>
      </c>
      <c r="L50" s="11">
        <f>L51+L56</f>
        <v>1189880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1428006</v>
      </c>
      <c r="E51" s="11">
        <f>+E52+E54+E55</f>
        <v>4023643</v>
      </c>
      <c r="F51" s="11">
        <f>+F52+F54+F55</f>
        <v>2378006</v>
      </c>
      <c r="G51" s="11">
        <f>+G52+G54+G55</f>
        <v>4913643</v>
      </c>
      <c r="H51" s="11">
        <f>+H52+H54+H55</f>
        <v>4913643</v>
      </c>
      <c r="I51" s="11">
        <f>+I52+I54+I55</f>
        <v>4894227</v>
      </c>
      <c r="J51" s="11">
        <f>+J52+J54+J55</f>
        <v>4689177</v>
      </c>
      <c r="K51" s="11">
        <f>I51-J51</f>
        <v>205050</v>
      </c>
      <c r="L51" s="11">
        <f>+L52+L54+L55</f>
        <v>829700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967006</v>
      </c>
      <c r="E52" s="11">
        <f>E53</f>
        <v>851343</v>
      </c>
      <c r="F52" s="11">
        <f>F53</f>
        <v>1567006</v>
      </c>
      <c r="G52" s="11">
        <f>G53</f>
        <v>1411343</v>
      </c>
      <c r="H52" s="11">
        <f>H53</f>
        <v>1411343</v>
      </c>
      <c r="I52" s="11">
        <f>I53</f>
        <v>1391927</v>
      </c>
      <c r="J52" s="11">
        <f>J53</f>
        <v>1334359</v>
      </c>
      <c r="K52" s="11">
        <f>I52-J52</f>
        <v>57568</v>
      </c>
      <c r="L52" s="11">
        <f>L53</f>
        <v>526764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967006</v>
      </c>
      <c r="E53" s="11">
        <v>851343</v>
      </c>
      <c r="F53" s="11">
        <v>1567006</v>
      </c>
      <c r="G53" s="11">
        <v>1411343</v>
      </c>
      <c r="H53" s="11">
        <v>1411343</v>
      </c>
      <c r="I53" s="11">
        <v>1391927</v>
      </c>
      <c r="J53" s="11">
        <v>1334359</v>
      </c>
      <c r="K53" s="11">
        <f>I53-J53</f>
        <v>57568</v>
      </c>
      <c r="L53" s="11">
        <v>526764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223000</v>
      </c>
      <c r="E54" s="11">
        <v>304000</v>
      </c>
      <c r="F54" s="11">
        <v>523000</v>
      </c>
      <c r="G54" s="11">
        <v>584000</v>
      </c>
      <c r="H54" s="11">
        <v>584000</v>
      </c>
      <c r="I54" s="11">
        <v>584000</v>
      </c>
      <c r="J54" s="11">
        <v>521527</v>
      </c>
      <c r="K54" s="11">
        <f>I54-J54</f>
        <v>62473</v>
      </c>
      <c r="L54" s="11">
        <v>248198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238000</v>
      </c>
      <c r="E55" s="11">
        <v>2868300</v>
      </c>
      <c r="F55" s="11">
        <v>288000</v>
      </c>
      <c r="G55" s="11">
        <v>2918300</v>
      </c>
      <c r="H55" s="11">
        <v>2918300</v>
      </c>
      <c r="I55" s="11">
        <v>2918300</v>
      </c>
      <c r="J55" s="11">
        <v>2833291</v>
      </c>
      <c r="K55" s="11">
        <f>I55-J55</f>
        <v>85009</v>
      </c>
      <c r="L55" s="11">
        <v>54738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+D57+D59+D60</f>
        <v>5371001</v>
      </c>
      <c r="E56" s="11">
        <f>+E57+E59+E60</f>
        <v>15616761</v>
      </c>
      <c r="F56" s="11">
        <f>+F57+F59+F60</f>
        <v>5721001</v>
      </c>
      <c r="G56" s="11">
        <f>+G57+G59+G60</f>
        <v>15971761</v>
      </c>
      <c r="H56" s="11">
        <f>+H57+H59+H60</f>
        <v>15971761</v>
      </c>
      <c r="I56" s="11">
        <f>+I57+I59+I60</f>
        <v>15971761</v>
      </c>
      <c r="J56" s="11">
        <f>+J57+J59+J60</f>
        <v>14123467</v>
      </c>
      <c r="K56" s="11">
        <f>I56-J56</f>
        <v>1848294</v>
      </c>
      <c r="L56" s="11">
        <f>+L57+L59+L60</f>
        <v>360180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350000</v>
      </c>
      <c r="G57" s="11">
        <f>+G58</f>
        <v>355000</v>
      </c>
      <c r="H57" s="11">
        <f>+H58</f>
        <v>355000</v>
      </c>
      <c r="I57" s="11">
        <f>+I58</f>
        <v>355000</v>
      </c>
      <c r="J57" s="11">
        <f>+J58</f>
        <v>275750</v>
      </c>
      <c r="K57" s="11">
        <f>I57-J57</f>
        <v>79250</v>
      </c>
      <c r="L57" s="11">
        <f>+L58</f>
        <v>360180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350000</v>
      </c>
      <c r="G58" s="11">
        <v>355000</v>
      </c>
      <c r="H58" s="11">
        <v>355000</v>
      </c>
      <c r="I58" s="11">
        <v>355000</v>
      </c>
      <c r="J58" s="11">
        <v>275750</v>
      </c>
      <c r="K58" s="11">
        <f>I58-J58</f>
        <v>79250</v>
      </c>
      <c r="L58" s="11">
        <v>360180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5371001</v>
      </c>
      <c r="E59" s="11">
        <v>15565411</v>
      </c>
      <c r="F59" s="11">
        <v>5371001</v>
      </c>
      <c r="G59" s="11">
        <v>15565411</v>
      </c>
      <c r="H59" s="11">
        <v>15565411</v>
      </c>
      <c r="I59" s="11">
        <v>15565411</v>
      </c>
      <c r="J59" s="11">
        <v>13822617</v>
      </c>
      <c r="K59" s="11">
        <f>I59-J59</f>
        <v>1742794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51350</v>
      </c>
      <c r="F60" s="11">
        <v>0</v>
      </c>
      <c r="G60" s="11">
        <v>51350</v>
      </c>
      <c r="H60" s="11">
        <v>51350</v>
      </c>
      <c r="I60" s="11">
        <v>51350</v>
      </c>
      <c r="J60" s="11">
        <v>25100</v>
      </c>
      <c r="K60" s="11">
        <f>I60-J60</f>
        <v>26250</v>
      </c>
      <c r="L60" s="11"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1300000</v>
      </c>
      <c r="E61" s="11">
        <f>+E62</f>
        <v>3050607</v>
      </c>
      <c r="F61" s="11">
        <f>+F62</f>
        <v>1637000</v>
      </c>
      <c r="G61" s="11">
        <f>+G62</f>
        <v>3387607</v>
      </c>
      <c r="H61" s="11">
        <f>+H62</f>
        <v>3387607</v>
      </c>
      <c r="I61" s="11">
        <f>+I62</f>
        <v>3387607</v>
      </c>
      <c r="J61" s="11">
        <f>+J62</f>
        <v>3005577</v>
      </c>
      <c r="K61" s="11">
        <f>I61-J61</f>
        <v>382030</v>
      </c>
      <c r="L61" s="11">
        <f>+L62</f>
        <v>328250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1300000</v>
      </c>
      <c r="E62" s="11">
        <f>E63</f>
        <v>3050607</v>
      </c>
      <c r="F62" s="11">
        <f>F63</f>
        <v>1637000</v>
      </c>
      <c r="G62" s="11">
        <f>G63</f>
        <v>3387607</v>
      </c>
      <c r="H62" s="11">
        <f>H63</f>
        <v>3387607</v>
      </c>
      <c r="I62" s="11">
        <f>I63</f>
        <v>3387607</v>
      </c>
      <c r="J62" s="11">
        <f>J63</f>
        <v>3005577</v>
      </c>
      <c r="K62" s="11">
        <f>I62-J62</f>
        <v>382030</v>
      </c>
      <c r="L62" s="11">
        <f>L63</f>
        <v>328250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1300000</v>
      </c>
      <c r="E63" s="11">
        <f>E64</f>
        <v>3050607</v>
      </c>
      <c r="F63" s="11">
        <f>F64</f>
        <v>1637000</v>
      </c>
      <c r="G63" s="11">
        <f>G64</f>
        <v>3387607</v>
      </c>
      <c r="H63" s="11">
        <f>H64</f>
        <v>3387607</v>
      </c>
      <c r="I63" s="11">
        <f>I64</f>
        <v>3387607</v>
      </c>
      <c r="J63" s="11">
        <f>J64</f>
        <v>3005577</v>
      </c>
      <c r="K63" s="11">
        <f>I63-J63</f>
        <v>382030</v>
      </c>
      <c r="L63" s="11">
        <f>L64</f>
        <v>328250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1300000</v>
      </c>
      <c r="E64" s="11">
        <v>3050607</v>
      </c>
      <c r="F64" s="11">
        <v>1637000</v>
      </c>
      <c r="G64" s="11">
        <v>3387607</v>
      </c>
      <c r="H64" s="11">
        <v>3387607</v>
      </c>
      <c r="I64" s="11">
        <v>3387607</v>
      </c>
      <c r="J64" s="11">
        <v>3005577</v>
      </c>
      <c r="K64" s="11">
        <f>I64-J64</f>
        <v>382030</v>
      </c>
      <c r="L64" s="11">
        <v>328250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-51748</v>
      </c>
      <c r="K65" s="11">
        <f>I65-J65</f>
        <v>51748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215787</v>
      </c>
      <c r="K66" s="11">
        <f>I66-J66</f>
        <v>-215787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-51748</v>
      </c>
      <c r="K67" s="11">
        <f>I67-J67</f>
        <v>51748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-267535</v>
      </c>
      <c r="K68" s="11">
        <f>I68-J68</f>
        <v>267535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193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192</v>
      </c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2025-02-06T07:30:39Z</dcterms:created>
  <dcterms:modified xsi:type="dcterms:W3CDTF">2025-02-06T07:30:44Z</dcterms:modified>
</cp:coreProperties>
</file>