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 firstSheet="2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G20" i="3" s="1"/>
  <c r="F20" i="3" s="1"/>
  <c r="K20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F27" i="3"/>
  <c r="K27" i="3"/>
  <c r="F28" i="3"/>
  <c r="K28" i="3"/>
  <c r="D16" i="2"/>
  <c r="D15" i="2" s="1"/>
  <c r="D14" i="2" s="1"/>
  <c r="E16" i="2"/>
  <c r="E15" i="2" s="1"/>
  <c r="E14" i="2" s="1"/>
  <c r="F16" i="2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J13" i="2" s="1"/>
  <c r="K16" i="2"/>
  <c r="F17" i="2"/>
  <c r="K17" i="2" s="1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F23" i="2"/>
  <c r="K23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 s="1"/>
  <c r="D32" i="2"/>
  <c r="E32" i="2"/>
  <c r="G32" i="2"/>
  <c r="F32" i="2" s="1"/>
  <c r="K32" i="2" s="1"/>
  <c r="H32" i="2"/>
  <c r="I32" i="2"/>
  <c r="I31" i="2" s="1"/>
  <c r="J32" i="2"/>
  <c r="F33" i="2"/>
  <c r="K33" i="2" s="1"/>
  <c r="F34" i="2"/>
  <c r="K34" i="2"/>
  <c r="F35" i="2"/>
  <c r="K35" i="2"/>
  <c r="D37" i="2"/>
  <c r="D36" i="2" s="1"/>
  <c r="E37" i="2"/>
  <c r="E36" i="2" s="1"/>
  <c r="F37" i="2"/>
  <c r="G37" i="2"/>
  <c r="G36" i="2" s="1"/>
  <c r="H37" i="2"/>
  <c r="H36" i="2" s="1"/>
  <c r="I37" i="2"/>
  <c r="I36" i="2" s="1"/>
  <c r="J37" i="2"/>
  <c r="J36" i="2" s="1"/>
  <c r="J31" i="2" s="1"/>
  <c r="K37" i="2"/>
  <c r="F38" i="2"/>
  <c r="K38" i="2" s="1"/>
  <c r="F39" i="2"/>
  <c r="K39" i="2" s="1"/>
  <c r="F40" i="2"/>
  <c r="K40" i="2"/>
  <c r="D42" i="2"/>
  <c r="D41" i="2" s="1"/>
  <c r="E42" i="2"/>
  <c r="E41" i="2" s="1"/>
  <c r="F42" i="2"/>
  <c r="K42" i="2" s="1"/>
  <c r="G42" i="2"/>
  <c r="G41" i="2" s="1"/>
  <c r="F41" i="2" s="1"/>
  <c r="K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F47" i="2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K47" i="2"/>
  <c r="F48" i="2"/>
  <c r="K48" i="2" s="1"/>
  <c r="D50" i="2"/>
  <c r="E50" i="2"/>
  <c r="E49" i="2" s="1"/>
  <c r="G50" i="2"/>
  <c r="F50" i="2" s="1"/>
  <c r="K50" i="2" s="1"/>
  <c r="H50" i="2"/>
  <c r="I50" i="2"/>
  <c r="J50" i="2"/>
  <c r="J49" i="2" s="1"/>
  <c r="F51" i="2"/>
  <c r="K51" i="2" s="1"/>
  <c r="F52" i="2"/>
  <c r="K52" i="2"/>
  <c r="D54" i="2"/>
  <c r="D53" i="2" s="1"/>
  <c r="E54" i="2"/>
  <c r="E53" i="2" s="1"/>
  <c r="F54" i="2"/>
  <c r="K54" i="2" s="1"/>
  <c r="G54" i="2"/>
  <c r="G53" i="2" s="1"/>
  <c r="H54" i="2"/>
  <c r="H53" i="2" s="1"/>
  <c r="I54" i="2"/>
  <c r="I53" i="2" s="1"/>
  <c r="J54" i="2"/>
  <c r="J53" i="2" s="1"/>
  <c r="F55" i="2"/>
  <c r="K55" i="2"/>
  <c r="D56" i="2"/>
  <c r="E56" i="2"/>
  <c r="F56" i="2"/>
  <c r="G56" i="2"/>
  <c r="H56" i="2"/>
  <c r="I56" i="2"/>
  <c r="J56" i="2"/>
  <c r="K56" i="2"/>
  <c r="F57" i="2"/>
  <c r="K57" i="2" s="1"/>
  <c r="F58" i="2"/>
  <c r="K58" i="2" s="1"/>
  <c r="D59" i="2"/>
  <c r="E59" i="2"/>
  <c r="G59" i="2"/>
  <c r="F59" i="2" s="1"/>
  <c r="K59" i="2" s="1"/>
  <c r="H59" i="2"/>
  <c r="I59" i="2"/>
  <c r="J59" i="2"/>
  <c r="F60" i="2"/>
  <c r="K60" i="2"/>
  <c r="F61" i="2"/>
  <c r="K61" i="2"/>
  <c r="D64" i="2"/>
  <c r="D63" i="2" s="1"/>
  <c r="D62" i="2" s="1"/>
  <c r="E64" i="2"/>
  <c r="E63" i="2" s="1"/>
  <c r="E62" i="2" s="1"/>
  <c r="F64" i="2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K64" i="2"/>
  <c r="F65" i="2"/>
  <c r="K65" i="2" s="1"/>
  <c r="F66" i="2"/>
  <c r="K66" i="2" s="1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J14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/>
  <c r="D33" i="1"/>
  <c r="D32" i="1" s="1"/>
  <c r="E33" i="1"/>
  <c r="G33" i="1"/>
  <c r="F33" i="1" s="1"/>
  <c r="K33" i="1" s="1"/>
  <c r="H33" i="1"/>
  <c r="H32" i="1" s="1"/>
  <c r="I33" i="1"/>
  <c r="J33" i="1"/>
  <c r="J32" i="1" s="1"/>
  <c r="F34" i="1"/>
  <c r="K34" i="1" s="1"/>
  <c r="F35" i="1"/>
  <c r="K35" i="1"/>
  <c r="F36" i="1"/>
  <c r="K36" i="1"/>
  <c r="D37" i="1"/>
  <c r="D38" i="1"/>
  <c r="E38" i="1"/>
  <c r="E37" i="1" s="1"/>
  <c r="F38" i="1"/>
  <c r="K38" i="1" s="1"/>
  <c r="G38" i="1"/>
  <c r="G37" i="1" s="1"/>
  <c r="H38" i="1"/>
  <c r="H37" i="1" s="1"/>
  <c r="I38" i="1"/>
  <c r="I37" i="1" s="1"/>
  <c r="I32" i="1" s="1"/>
  <c r="J38" i="1"/>
  <c r="J37" i="1" s="1"/>
  <c r="F39" i="1"/>
  <c r="K39" i="1"/>
  <c r="F40" i="1"/>
  <c r="K40" i="1" s="1"/>
  <c r="F41" i="1"/>
  <c r="K41" i="1"/>
  <c r="G42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F48" i="1"/>
  <c r="K48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D50" i="1" s="1"/>
  <c r="E51" i="1"/>
  <c r="G51" i="1"/>
  <c r="H51" i="1"/>
  <c r="H50" i="1" s="1"/>
  <c r="I51" i="1"/>
  <c r="I50" i="1" s="1"/>
  <c r="J51" i="1"/>
  <c r="F52" i="1"/>
  <c r="K52" i="1" s="1"/>
  <c r="F53" i="1"/>
  <c r="K53" i="1"/>
  <c r="H54" i="1"/>
  <c r="D55" i="1"/>
  <c r="D54" i="1" s="1"/>
  <c r="E55" i="1"/>
  <c r="E54" i="1" s="1"/>
  <c r="G55" i="1"/>
  <c r="G54" i="1" s="1"/>
  <c r="F54" i="1" s="1"/>
  <c r="K54" i="1" s="1"/>
  <c r="H55" i="1"/>
  <c r="I55" i="1"/>
  <c r="I54" i="1" s="1"/>
  <c r="J55" i="1"/>
  <c r="J54" i="1" s="1"/>
  <c r="F56" i="1"/>
  <c r="K56" i="1"/>
  <c r="D57" i="1"/>
  <c r="E57" i="1"/>
  <c r="F57" i="1"/>
  <c r="K57" i="1" s="1"/>
  <c r="G57" i="1"/>
  <c r="H57" i="1"/>
  <c r="I57" i="1"/>
  <c r="J57" i="1"/>
  <c r="F58" i="1"/>
  <c r="K58" i="1"/>
  <c r="F59" i="1"/>
  <c r="K59" i="1" s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I64" i="1"/>
  <c r="D65" i="1"/>
  <c r="D64" i="1" s="1"/>
  <c r="E65" i="1"/>
  <c r="E64" i="1" s="1"/>
  <c r="G65" i="1"/>
  <c r="F65" i="1" s="1"/>
  <c r="K65" i="1" s="1"/>
  <c r="H65" i="1"/>
  <c r="H64" i="1" s="1"/>
  <c r="I65" i="1"/>
  <c r="J65" i="1"/>
  <c r="J64" i="1" s="1"/>
  <c r="F66" i="1"/>
  <c r="K66" i="1" s="1"/>
  <c r="D68" i="1"/>
  <c r="D67" i="1" s="1"/>
  <c r="E68" i="1"/>
  <c r="E67" i="1" s="1"/>
  <c r="G68" i="1"/>
  <c r="G67" i="1" s="1"/>
  <c r="H68" i="1"/>
  <c r="H67" i="1" s="1"/>
  <c r="I68" i="1"/>
  <c r="I67" i="1" s="1"/>
  <c r="J68" i="1"/>
  <c r="J67" i="1" s="1"/>
  <c r="F69" i="1"/>
  <c r="K69" i="1"/>
  <c r="D72" i="1"/>
  <c r="D71" i="1" s="1"/>
  <c r="D70" i="1" s="1"/>
  <c r="E72" i="1"/>
  <c r="E71" i="1" s="1"/>
  <c r="E70" i="1" s="1"/>
  <c r="G72" i="1"/>
  <c r="F72" i="1" s="1"/>
  <c r="K72" i="1" s="1"/>
  <c r="H72" i="1"/>
  <c r="H71" i="1" s="1"/>
  <c r="H70" i="1" s="1"/>
  <c r="I72" i="1"/>
  <c r="I71" i="1" s="1"/>
  <c r="I70" i="1" s="1"/>
  <c r="J72" i="1"/>
  <c r="J71" i="1" s="1"/>
  <c r="J70" i="1" s="1"/>
  <c r="F73" i="1"/>
  <c r="K73" i="1"/>
  <c r="F74" i="1"/>
  <c r="K74" i="1"/>
  <c r="F75" i="1"/>
  <c r="K75" i="1" s="1"/>
  <c r="F76" i="1"/>
  <c r="K76" i="1"/>
  <c r="F77" i="1"/>
  <c r="K77" i="1"/>
  <c r="J11" i="3" l="1"/>
  <c r="I11" i="3"/>
  <c r="H11" i="3"/>
  <c r="E11" i="3"/>
  <c r="F21" i="3"/>
  <c r="K21" i="3" s="1"/>
  <c r="G17" i="3"/>
  <c r="F17" i="3" s="1"/>
  <c r="K17" i="3" s="1"/>
  <c r="G14" i="3"/>
  <c r="G24" i="3"/>
  <c r="F36" i="2"/>
  <c r="K36" i="2" s="1"/>
  <c r="F53" i="2"/>
  <c r="K53" i="2" s="1"/>
  <c r="I49" i="2"/>
  <c r="I44" i="2" s="1"/>
  <c r="F22" i="2"/>
  <c r="K22" i="2" s="1"/>
  <c r="G21" i="2"/>
  <c r="F21" i="2" s="1"/>
  <c r="K21" i="2" s="1"/>
  <c r="I13" i="2"/>
  <c r="H49" i="2"/>
  <c r="H44" i="2"/>
  <c r="J44" i="2"/>
  <c r="F46" i="2"/>
  <c r="K46" i="2" s="1"/>
  <c r="G45" i="2"/>
  <c r="H31" i="2"/>
  <c r="H13" i="2" s="1"/>
  <c r="H12" i="2" s="1"/>
  <c r="H11" i="2" s="1"/>
  <c r="F15" i="2"/>
  <c r="K15" i="2" s="1"/>
  <c r="G14" i="2"/>
  <c r="J12" i="2"/>
  <c r="J11" i="2" s="1"/>
  <c r="D49" i="2"/>
  <c r="E44" i="2"/>
  <c r="E31" i="2"/>
  <c r="E13" i="2"/>
  <c r="E12" i="2" s="1"/>
  <c r="E11" i="2" s="1"/>
  <c r="F63" i="2"/>
  <c r="K63" i="2" s="1"/>
  <c r="G62" i="2"/>
  <c r="F62" i="2" s="1"/>
  <c r="K62" i="2" s="1"/>
  <c r="D44" i="2"/>
  <c r="D31" i="2"/>
  <c r="D13" i="2" s="1"/>
  <c r="D12" i="2" s="1"/>
  <c r="D11" i="2" s="1"/>
  <c r="G49" i="2"/>
  <c r="G31" i="2"/>
  <c r="I45" i="1"/>
  <c r="F67" i="1"/>
  <c r="K67" i="1" s="1"/>
  <c r="G50" i="1"/>
  <c r="F50" i="1" s="1"/>
  <c r="K50" i="1" s="1"/>
  <c r="F47" i="1"/>
  <c r="K47" i="1" s="1"/>
  <c r="G46" i="1"/>
  <c r="I14" i="1"/>
  <c r="E50" i="1"/>
  <c r="E45" i="1" s="1"/>
  <c r="H14" i="1"/>
  <c r="H13" i="1" s="1"/>
  <c r="J13" i="1"/>
  <c r="F16" i="1"/>
  <c r="K16" i="1" s="1"/>
  <c r="G15" i="1"/>
  <c r="E32" i="1"/>
  <c r="H45" i="1"/>
  <c r="D45" i="1"/>
  <c r="F42" i="1"/>
  <c r="K42" i="1" s="1"/>
  <c r="E14" i="1"/>
  <c r="J50" i="1"/>
  <c r="J45" i="1"/>
  <c r="F37" i="1"/>
  <c r="K37" i="1" s="1"/>
  <c r="D14" i="1"/>
  <c r="D13" i="1" s="1"/>
  <c r="F55" i="1"/>
  <c r="K55" i="1" s="1"/>
  <c r="F68" i="1"/>
  <c r="K68" i="1" s="1"/>
  <c r="G71" i="1"/>
  <c r="G23" i="1"/>
  <c r="G64" i="1"/>
  <c r="F64" i="1" s="1"/>
  <c r="K64" i="1" s="1"/>
  <c r="G32" i="1"/>
  <c r="F32" i="1" s="1"/>
  <c r="K32" i="1" s="1"/>
  <c r="F51" i="1"/>
  <c r="K51" i="1" s="1"/>
  <c r="F14" i="3" l="1"/>
  <c r="K14" i="3" s="1"/>
  <c r="G13" i="3"/>
  <c r="F24" i="3"/>
  <c r="K24" i="3" s="1"/>
  <c r="G23" i="3"/>
  <c r="F23" i="3" s="1"/>
  <c r="K23" i="3" s="1"/>
  <c r="I12" i="2"/>
  <c r="I11" i="2" s="1"/>
  <c r="F14" i="2"/>
  <c r="K14" i="2" s="1"/>
  <c r="G13" i="2"/>
  <c r="F45" i="2"/>
  <c r="K45" i="2" s="1"/>
  <c r="G44" i="2"/>
  <c r="F44" i="2" s="1"/>
  <c r="K44" i="2" s="1"/>
  <c r="F31" i="2"/>
  <c r="K31" i="2" s="1"/>
  <c r="F49" i="2"/>
  <c r="K49" i="2" s="1"/>
  <c r="H11" i="1"/>
  <c r="H12" i="1"/>
  <c r="J11" i="1"/>
  <c r="J12" i="1"/>
  <c r="I13" i="1"/>
  <c r="E13" i="1"/>
  <c r="D11" i="1"/>
  <c r="D12" i="1"/>
  <c r="G45" i="1"/>
  <c r="F45" i="1" s="1"/>
  <c r="K45" i="1" s="1"/>
  <c r="F46" i="1"/>
  <c r="K46" i="1" s="1"/>
  <c r="F15" i="1"/>
  <c r="K15" i="1" s="1"/>
  <c r="F23" i="1"/>
  <c r="K23" i="1" s="1"/>
  <c r="G22" i="1"/>
  <c r="F22" i="1" s="1"/>
  <c r="K22" i="1" s="1"/>
  <c r="F71" i="1"/>
  <c r="K71" i="1" s="1"/>
  <c r="G70" i="1"/>
  <c r="F70" i="1" s="1"/>
  <c r="K70" i="1" s="1"/>
  <c r="F13" i="3" l="1"/>
  <c r="K13" i="3" s="1"/>
  <c r="G12" i="3"/>
  <c r="F13" i="2"/>
  <c r="K13" i="2" s="1"/>
  <c r="G12" i="2"/>
  <c r="E11" i="1"/>
  <c r="E12" i="1"/>
  <c r="I11" i="1"/>
  <c r="I12" i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<sst xmlns="http://schemas.openxmlformats.org/spreadsheetml/2006/main" count="492" uniqueCount="257">
  <si>
    <t>CENTRALIZAT</t>
  </si>
  <si>
    <t xml:space="preserve"> Anexa 12</t>
  </si>
  <si>
    <t>Cont de executie - Venituri - Bugetul local</t>
  </si>
  <si>
    <t>Trimestrul: 4,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</si>
  <si>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</si>
  <si>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</si>
  <si>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</si>
  <si>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</si>
  <si>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</si>
  <si>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</si>
  <si>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</si>
  <si>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</si>
  <si>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</si>
  <si>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</si>
  <si>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</si>
  <si>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</si>
  <si>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</si>
  <si>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</si>
  <si>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</si>
  <si>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</si>
  <si>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</si>
  <si>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</si>
  <si>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</si>
  <si>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</si>
  <si>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</si>
  <si>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</si>
  <si>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</si>
  <si>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</si>
  <si>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</si>
  <si>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</si>
  <si>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</si>
  <si>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</si>
  <si>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</si>
  <si>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</si>
  <si>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</si>
  <si>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</si>
  <si>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</si>
  <si>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</si>
  <si>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</si>
  <si>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</si>
  <si>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</si>
  <si>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</si>
  <si>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</si>
  <si>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</si>
  <si>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</si>
  <si>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</si>
  <si>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</si>
  <si>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</si>
  <si>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</si>
  <si>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</si>
  <si>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</si>
  <si>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</si>
  <si>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</si>
  <si>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</si>
  <si>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</si>
  <si>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</si>
  <si>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</si>
  <si>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</si>
  <si>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</si>
  <si>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</si>
  <si>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</si>
  <si>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</si>
  <si>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</si>
  <si>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</si>
  <si>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</si>
  <si>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</si>
  <si>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</si>
  <si>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</si>
  <si>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</si>
  <si>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</si>
  <si>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</si>
  <si>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</si>
  <si>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</si>
  <si>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</si>
  <si>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</si>
  <si>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</si>
  <si>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</si>
  <si>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</si>
  <si>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</si>
  <si>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</si>
  <si>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</si>
  <si>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</si>
  <si>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</si>
  <si>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</si>
  <si>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</si>
  <si>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</si>
  <si>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</si>
  <si>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</si>
  <si>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</si>
  <si>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</si>
  <si>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</si>
  <si>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</si>
  <si>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</si>
  <si>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</si>
  <si>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</si>
  <si>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</si>
  <si>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</si>
  <si>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</si>
  <si>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</si>
  <si>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</si>
  <si>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</si>
  <si>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</si>
  <si>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</si>
  <si>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</si>
  <si>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</si>
  <si>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</si>
  <si>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</si>
  <si>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</si>
  <si>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</si>
  <si>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</si>
  <si>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</si>
  <si>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</si>
  <si>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</si>
  <si>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</si>
  <si>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</si>
  <si>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</si>
  <si>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</si>
  <si>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</si>
  <si>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</si>
  <si>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</si>
  <si>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</si>
  <si>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</si>
  <si>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</si>
  <si>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</si>
  <si>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</si>
  <si>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</si>
  <si>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</si>
  <si>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</si>
  <si>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</si>
  <si>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</si>
  <si>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</si>
  <si>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</si>
  <si>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</si>
  <si>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</si>
  <si>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</si>
  <si>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</si>
  <si>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</si>
  <si>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</si>
  <si>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</si>
  <si>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</si>
  <si>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</si>
  <si>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</si>
  <si>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</si>
  <si>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</si>
  <si>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</si>
  <si>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</si>
  <si>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</si>
  <si>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</si>
  <si>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</si>
  <si>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</si>
  <si>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</si>
  <si>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</si>
  <si>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</si>
  <si>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</si>
  <si>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</si>
  <si>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</si>
  <si>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</si>
  <si>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</si>
  <si>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</si>
  <si>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</si>
  <si>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</si>
  <si>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</si>
  <si>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</si>
  <si>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</si>
  <si>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</si>
  <si>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</si>
  <si>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109</t>
  </si>
  <si>
    <t>Transferuri voluntare,  altele decat subventiile (cod 37.02.01+37.02.50)</t>
  </si>
  <si>
    <t>37.02</t>
  </si>
  <si>
    <t>110</t>
  </si>
  <si>
    <t>Donatii si sponsorizari</t>
  </si>
  <si>
    <t>37.02.01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</si>
  <si>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</si>
  <si>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</si>
  <si>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</si>
  <si>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</si>
  <si>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</si>
  <si>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</si>
  <si>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115</t>
  </si>
  <si>
    <t>II. VENITURI DIN CAPITAL (cod 39.02)</t>
  </si>
  <si>
    <t>00.15</t>
  </si>
  <si>
    <t>116</t>
  </si>
  <si>
    <t>Venituri din valorificarea unor bunuri  (cod 39.02.01+39.02.03+39.02.04+39.02.07+39.02.10)</t>
  </si>
  <si>
    <t>39.02</t>
  </si>
  <si>
    <t>117</t>
  </si>
  <si>
    <t>Venituri din valorificarea unor bunuri ale institutiilor publice</t>
  </si>
  <si>
    <t>39.02.01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</si>
  <si>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</si>
  <si>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</si>
  <si>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</si>
  <si>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</si>
  <si>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</si>
  <si>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</si>
  <si>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</si>
  <si>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</si>
  <si>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</si>
  <si>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</si>
  <si>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</si>
  <si>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</si>
  <si>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</si>
  <si>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</si>
  <si>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</si>
  <si>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</si>
  <si>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</si>
  <si>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</si>
  <si>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156</t>
  </si>
  <si>
    <t>Subventii pentru finantarea cheltuielilor de capital pentru unitatile de invatamant preuniversitar</t>
  </si>
  <si>
    <t>42.02.14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</si>
  <si>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</si>
  <si>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</si>
  <si>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</si>
  <si>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</si>
  <si>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</si>
  <si>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</si>
  <si>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</si>
  <si>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</si>
  <si>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</si>
  <si>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215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</si>
  <si>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</si>
  <si>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</si>
  <si>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</si>
  <si>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</si>
  <si>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</si>
  <si>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</si>
  <si>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</si>
  <si>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</si>
  <si>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</si>
  <si>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</si>
  <si>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</si>
  <si>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</si>
  <si>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</si>
  <si>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</si>
  <si>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</si>
  <si>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</si>
  <si>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</si>
  <si>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</si>
  <si>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</si>
  <si>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</si>
  <si>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</si>
  <si>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</si>
  <si>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</si>
  <si>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</si>
  <si>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</si>
  <si>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</si>
  <si>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</si>
  <si>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</si>
  <si>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102</t>
  </si>
  <si>
    <t>103</t>
  </si>
  <si>
    <t>118</t>
  </si>
  <si>
    <t>126</t>
  </si>
  <si>
    <t>130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</si>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</sst>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D13+D64+D67+D70</f>
        <v>14700009</v>
      </c>
      <c r="E11" s="11">
        <f>E13+E64+E67+E70</f>
        <v>29844406</v>
      </c>
      <c r="F11" s="11">
        <f>G11+H11</f>
        <v>26175681</v>
      </c>
      <c r="G11" s="11">
        <f>G13+G64+G67+G70</f>
        <v>3876628</v>
      </c>
      <c r="H11" s="11">
        <f>H13+H64+H67+H70</f>
        <v>22299053</v>
      </c>
      <c r="I11" s="11">
        <f>I13+I64+I67+I70</f>
        <v>22147479</v>
      </c>
      <c r="J11" s="11">
        <f>J13+J64+J67+J70</f>
        <v>0</v>
      </c>
      <c r="K11" s="11">
        <f>F11-I11-J11</f>
        <v>4028202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D13-D33-D60+D64</f>
        <v>3778000</v>
      </c>
      <c r="E12" s="11">
        <f>E13-E33-E60+E64</f>
        <v>3825000</v>
      </c>
      <c r="F12" s="11">
        <f>G12+H12</f>
        <v>7010722</v>
      </c>
      <c r="G12" s="11">
        <f>G13-G33-G60+G64</f>
        <v>3876628</v>
      </c>
      <c r="H12" s="11">
        <f>H13-H33-H60+H64</f>
        <v>3134094</v>
      </c>
      <c r="I12" s="11">
        <f>I13-I33-I60+I64</f>
        <v>2982520</v>
      </c>
      <c r="J12" s="11">
        <f>J13-J33-J60+J64</f>
        <v>0</v>
      </c>
      <c r="K12" s="11">
        <f>F12-I12-J12</f>
        <v>4028202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11438000</v>
      </c>
      <c r="E13" s="11">
        <f>E14+E45</f>
        <v>12069947</v>
      </c>
      <c r="F13" s="11">
        <f>G13+H13</f>
        <v>14871553</v>
      </c>
      <c r="G13" s="11">
        <f>G14+G45</f>
        <v>3876628</v>
      </c>
      <c r="H13" s="11">
        <f>H14+H45</f>
        <v>10994925</v>
      </c>
      <c r="I13" s="11">
        <f>I14+I45</f>
        <v>10843351</v>
      </c>
      <c r="J13" s="11">
        <f>J14+J45</f>
        <v>0</v>
      </c>
      <c r="K13" s="11">
        <f>F13-I13-J13</f>
        <v>4028202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10698000</v>
      </c>
      <c r="E14" s="11">
        <f>E15+E22+E32+E42</f>
        <v>11065000</v>
      </c>
      <c r="F14" s="11">
        <f>G14+H14</f>
        <v>12726267</v>
      </c>
      <c r="G14" s="11">
        <f>G15+G22+G32+G42</f>
        <v>2384775</v>
      </c>
      <c r="H14" s="11">
        <f>H15+H22+H32+H42</f>
        <v>10341492</v>
      </c>
      <c r="I14" s="11">
        <f>I15+I22+I32+I42</f>
        <v>10165305</v>
      </c>
      <c r="J14" s="11">
        <f>J15+J22+J32+J42</f>
        <v>0</v>
      </c>
      <c r="K14" s="11">
        <f>F14-I14-J14</f>
        <v>2560962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1286000</v>
      </c>
      <c r="E15" s="11">
        <f>+E16</f>
        <v>1306000</v>
      </c>
      <c r="F15" s="11">
        <f>G15+H15</f>
        <v>871386</v>
      </c>
      <c r="G15" s="11">
        <f>+G16</f>
        <v>0</v>
      </c>
      <c r="H15" s="11">
        <f>+H16</f>
        <v>871386</v>
      </c>
      <c r="I15" s="11">
        <f>+I16</f>
        <v>871386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1286000</v>
      </c>
      <c r="E16" s="11">
        <f>E17+E19</f>
        <v>1306000</v>
      </c>
      <c r="F16" s="11">
        <f>G16+H16</f>
        <v>871386</v>
      </c>
      <c r="G16" s="11">
        <f>G17+G19</f>
        <v>0</v>
      </c>
      <c r="H16" s="11">
        <f>H17+H19</f>
        <v>871386</v>
      </c>
      <c r="I16" s="11">
        <f>I17+I19</f>
        <v>871386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12000</v>
      </c>
      <c r="E17" s="11">
        <f>+E18</f>
        <v>32000</v>
      </c>
      <c r="F17" s="11">
        <f>G17+H17</f>
        <v>28770</v>
      </c>
      <c r="G17" s="11">
        <f>+G18</f>
        <v>0</v>
      </c>
      <c r="H17" s="11">
        <f>+H18</f>
        <v>28770</v>
      </c>
      <c r="I17" s="11">
        <f>+I18</f>
        <v>28770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12000</v>
      </c>
      <c r="E18" s="11">
        <v>32000</v>
      </c>
      <c r="F18" s="11">
        <f>G18+H18</f>
        <v>28770</v>
      </c>
      <c r="G18" s="11">
        <v>0</v>
      </c>
      <c r="H18" s="11">
        <v>28770</v>
      </c>
      <c r="I18" s="11">
        <v>28770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1274000</v>
      </c>
      <c r="E19" s="11">
        <f>E20+E21</f>
        <v>1274000</v>
      </c>
      <c r="F19" s="11">
        <f>G19+H19</f>
        <v>842616</v>
      </c>
      <c r="G19" s="11">
        <f>G20+G21</f>
        <v>0</v>
      </c>
      <c r="H19" s="11">
        <f>H20+H21</f>
        <v>842616</v>
      </c>
      <c r="I19" s="11">
        <f>I20+I21</f>
        <v>842616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731000</v>
      </c>
      <c r="E20" s="11">
        <v>731000</v>
      </c>
      <c r="F20" s="11">
        <f>G20+H20</f>
        <v>314580</v>
      </c>
      <c r="G20" s="11">
        <v>0</v>
      </c>
      <c r="H20" s="11">
        <v>314580</v>
      </c>
      <c r="I20" s="11">
        <v>314580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543000</v>
      </c>
      <c r="E21" s="11">
        <v>543000</v>
      </c>
      <c r="F21" s="11">
        <f>G21+H21</f>
        <v>528036</v>
      </c>
      <c r="G21" s="11">
        <v>0</v>
      </c>
      <c r="H21" s="11">
        <v>528036</v>
      </c>
      <c r="I21" s="11">
        <v>528036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1293000</v>
      </c>
      <c r="E22" s="11">
        <f>E23</f>
        <v>1185000</v>
      </c>
      <c r="F22" s="11">
        <f>G22+H22</f>
        <v>3069741</v>
      </c>
      <c r="G22" s="11">
        <f>G23</f>
        <v>1965530</v>
      </c>
      <c r="H22" s="11">
        <f>H23</f>
        <v>1104211</v>
      </c>
      <c r="I22" s="11">
        <f>I23</f>
        <v>1006707</v>
      </c>
      <c r="J22" s="11">
        <f>J23</f>
        <v>0</v>
      </c>
      <c r="K22" s="11">
        <f>F22-I22-J22</f>
        <v>2063034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1293000</v>
      </c>
      <c r="E23" s="11">
        <f>E24+E27+E31</f>
        <v>1185000</v>
      </c>
      <c r="F23" s="11">
        <f>G23+H23</f>
        <v>3069741</v>
      </c>
      <c r="G23" s="11">
        <f>G24+G27+G31</f>
        <v>1965530</v>
      </c>
      <c r="H23" s="11">
        <f>H24+H27+H31</f>
        <v>1104211</v>
      </c>
      <c r="I23" s="11">
        <f>I24+I27+I31</f>
        <v>1006707</v>
      </c>
      <c r="J23" s="11">
        <f>J24+J27+J31</f>
        <v>0</v>
      </c>
      <c r="K23" s="11">
        <f>F23-I23-J23</f>
        <v>2063034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687000</v>
      </c>
      <c r="E24" s="11">
        <f>E25+E26</f>
        <v>619000</v>
      </c>
      <c r="F24" s="11">
        <f>G24+H24</f>
        <v>1003547</v>
      </c>
      <c r="G24" s="11">
        <f>G25+G26</f>
        <v>371882</v>
      </c>
      <c r="H24" s="11">
        <f>H25+H26</f>
        <v>631665</v>
      </c>
      <c r="I24" s="11">
        <f>I25+I26</f>
        <v>566835</v>
      </c>
      <c r="J24" s="11">
        <f>J25+J26</f>
        <v>0</v>
      </c>
      <c r="K24" s="11">
        <f>F24-I24-J24</f>
        <v>436712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91000</v>
      </c>
      <c r="E25" s="11">
        <v>93000</v>
      </c>
      <c r="F25" s="11">
        <f>G25+H25</f>
        <v>206648</v>
      </c>
      <c r="G25" s="11">
        <v>117644</v>
      </c>
      <c r="H25" s="11">
        <v>89004</v>
      </c>
      <c r="I25" s="11">
        <v>84831</v>
      </c>
      <c r="J25" s="11">
        <v>0</v>
      </c>
      <c r="K25" s="11">
        <f>F25-I25-J25</f>
        <v>121817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596000</v>
      </c>
      <c r="E26" s="11">
        <v>526000</v>
      </c>
      <c r="F26" s="11">
        <f>G26+H26</f>
        <v>796899</v>
      </c>
      <c r="G26" s="11">
        <v>254238</v>
      </c>
      <c r="H26" s="11">
        <v>542661</v>
      </c>
      <c r="I26" s="11">
        <v>482004</v>
      </c>
      <c r="J26" s="11">
        <v>0</v>
      </c>
      <c r="K26" s="11">
        <f>F26-I26-J26</f>
        <v>314895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549000</v>
      </c>
      <c r="E27" s="11">
        <f>E28+E29+E30</f>
        <v>509000</v>
      </c>
      <c r="F27" s="11">
        <f>G27+H27</f>
        <v>2053161</v>
      </c>
      <c r="G27" s="11">
        <f>G28+G29+G30</f>
        <v>1593218</v>
      </c>
      <c r="H27" s="11">
        <f>H28+H29+H30</f>
        <v>459943</v>
      </c>
      <c r="I27" s="11">
        <f>I28+I29+I30</f>
        <v>427269</v>
      </c>
      <c r="J27" s="11">
        <f>J28+J29+J30</f>
        <v>0</v>
      </c>
      <c r="K27" s="11">
        <f>F27-I27-J27</f>
        <v>1625892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118000</v>
      </c>
      <c r="E28" s="11">
        <v>118000</v>
      </c>
      <c r="F28" s="11">
        <f>G28+H28</f>
        <v>366144</v>
      </c>
      <c r="G28" s="11">
        <v>275424</v>
      </c>
      <c r="H28" s="11">
        <v>90720</v>
      </c>
      <c r="I28" s="11">
        <v>85631</v>
      </c>
      <c r="J28" s="11">
        <v>0</v>
      </c>
      <c r="K28" s="11">
        <f>F28-I28-J28</f>
        <v>280513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40000</v>
      </c>
      <c r="E29" s="11">
        <v>40000</v>
      </c>
      <c r="F29" s="11">
        <f>G29+H29</f>
        <v>90614</v>
      </c>
      <c r="G29" s="11">
        <v>61200</v>
      </c>
      <c r="H29" s="11">
        <v>29414</v>
      </c>
      <c r="I29" s="11">
        <v>20414</v>
      </c>
      <c r="J29" s="11">
        <v>0</v>
      </c>
      <c r="K29" s="11">
        <f>F29-I29-J29</f>
        <v>70200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391000</v>
      </c>
      <c r="E30" s="11">
        <v>351000</v>
      </c>
      <c r="F30" s="11">
        <f>G30+H30</f>
        <v>1596403</v>
      </c>
      <c r="G30" s="11">
        <v>1256594</v>
      </c>
      <c r="H30" s="11">
        <v>339809</v>
      </c>
      <c r="I30" s="11">
        <v>321224</v>
      </c>
      <c r="J30" s="11">
        <v>0</v>
      </c>
      <c r="K30" s="11">
        <f>F30-I30-J30</f>
        <v>1275179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57000</v>
      </c>
      <c r="E31" s="11">
        <v>57000</v>
      </c>
      <c r="F31" s="11">
        <f>G31+H31</f>
        <v>13033</v>
      </c>
      <c r="G31" s="11">
        <v>430</v>
      </c>
      <c r="H31" s="11">
        <v>12603</v>
      </c>
      <c r="I31" s="11">
        <v>12603</v>
      </c>
      <c r="J31" s="11">
        <v>0</v>
      </c>
      <c r="K31" s="11">
        <f>F31-I31-J31</f>
        <v>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8054000</v>
      </c>
      <c r="E32" s="11">
        <f>E33+E37</f>
        <v>8509000</v>
      </c>
      <c r="F32" s="11">
        <f>G32+H32</f>
        <v>8747180</v>
      </c>
      <c r="G32" s="11">
        <f>G33+G37</f>
        <v>413485</v>
      </c>
      <c r="H32" s="11">
        <f>H33+H37</f>
        <v>8333695</v>
      </c>
      <c r="I32" s="11">
        <f>I33+I37</f>
        <v>8256480</v>
      </c>
      <c r="J32" s="11">
        <f>J33+J37</f>
        <v>0</v>
      </c>
      <c r="K32" s="11">
        <f>F32-I32-J32</f>
        <v>490700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7660000</v>
      </c>
      <c r="E33" s="11">
        <f>+E34+E35+E36</f>
        <v>7991000</v>
      </c>
      <c r="F33" s="11">
        <f>G33+H33</f>
        <v>7859164</v>
      </c>
      <c r="G33" s="11">
        <f>+G34+G35+G36</f>
        <v>0</v>
      </c>
      <c r="H33" s="11">
        <f>+H34+H35+H36</f>
        <v>7859164</v>
      </c>
      <c r="I33" s="11">
        <f>+I34+I35+I36</f>
        <v>7859164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4574000</v>
      </c>
      <c r="E34" s="11">
        <v>4405000</v>
      </c>
      <c r="F34" s="11">
        <f>G34+H34</f>
        <v>4273164</v>
      </c>
      <c r="G34" s="11">
        <v>0</v>
      </c>
      <c r="H34" s="11">
        <v>4273164</v>
      </c>
      <c r="I34" s="11">
        <v>4273164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3046000</v>
      </c>
      <c r="E36" s="11">
        <v>3546000</v>
      </c>
      <c r="F36" s="11">
        <f>G36+H36</f>
        <v>3546000</v>
      </c>
      <c r="G36" s="11">
        <v>0</v>
      </c>
      <c r="H36" s="11">
        <v>3546000</v>
      </c>
      <c r="I36" s="11">
        <v>3546000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394000</v>
      </c>
      <c r="E37" s="11">
        <f>E38+E41</f>
        <v>518000</v>
      </c>
      <c r="F37" s="11">
        <f>G37+H37</f>
        <v>888016</v>
      </c>
      <c r="G37" s="11">
        <f>G38+G41</f>
        <v>413485</v>
      </c>
      <c r="H37" s="11">
        <f>H38+H41</f>
        <v>474531</v>
      </c>
      <c r="I37" s="11">
        <f>I38+I41</f>
        <v>397316</v>
      </c>
      <c r="J37" s="11">
        <f>J38+J41</f>
        <v>0</v>
      </c>
      <c r="K37" s="11">
        <f>F37-I37-J37</f>
        <v>490700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348000</v>
      </c>
      <c r="E38" s="11">
        <f>E39+E40</f>
        <v>472000</v>
      </c>
      <c r="F38" s="11">
        <f>G38+H38</f>
        <v>884136</v>
      </c>
      <c r="G38" s="11">
        <f>G39+G40</f>
        <v>413485</v>
      </c>
      <c r="H38" s="11">
        <f>H39+H40</f>
        <v>470651</v>
      </c>
      <c r="I38" s="11">
        <f>I39+I40</f>
        <v>393436</v>
      </c>
      <c r="J38" s="11">
        <f>J39+J40</f>
        <v>0</v>
      </c>
      <c r="K38" s="11">
        <f>F38-I38-J38</f>
        <v>490700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206000</v>
      </c>
      <c r="E39" s="11">
        <v>206000</v>
      </c>
      <c r="F39" s="11">
        <f>G39+H39</f>
        <v>561371</v>
      </c>
      <c r="G39" s="11">
        <v>327831</v>
      </c>
      <c r="H39" s="11">
        <v>233540</v>
      </c>
      <c r="I39" s="11">
        <v>181820</v>
      </c>
      <c r="J39" s="11">
        <v>0</v>
      </c>
      <c r="K39" s="11">
        <f>F39-I39-J39</f>
        <v>379551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142000</v>
      </c>
      <c r="E40" s="11">
        <v>266000</v>
      </c>
      <c r="F40" s="11">
        <f>G40+H40</f>
        <v>322765</v>
      </c>
      <c r="G40" s="11">
        <v>85654</v>
      </c>
      <c r="H40" s="11">
        <v>237111</v>
      </c>
      <c r="I40" s="11">
        <v>211616</v>
      </c>
      <c r="J40" s="11">
        <v>0</v>
      </c>
      <c r="K40" s="11">
        <f>F40-I40-J40</f>
        <v>111149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46000</v>
      </c>
      <c r="E41" s="11">
        <v>46000</v>
      </c>
      <c r="F41" s="11">
        <f>G41+H41</f>
        <v>3880</v>
      </c>
      <c r="G41" s="11">
        <v>0</v>
      </c>
      <c r="H41" s="11">
        <v>3880</v>
      </c>
      <c r="I41" s="11">
        <v>3880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65000</v>
      </c>
      <c r="E42" s="11">
        <f>E43</f>
        <v>65000</v>
      </c>
      <c r="F42" s="11">
        <f>G42+H42</f>
        <v>37960</v>
      </c>
      <c r="G42" s="11">
        <f>G43</f>
        <v>5760</v>
      </c>
      <c r="H42" s="11">
        <f>H43</f>
        <v>32200</v>
      </c>
      <c r="I42" s="11">
        <f>I43</f>
        <v>30732</v>
      </c>
      <c r="J42" s="11">
        <f>J43</f>
        <v>0</v>
      </c>
      <c r="K42" s="11">
        <f>F42-I42-J42</f>
        <v>7228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65000</v>
      </c>
      <c r="E43" s="11">
        <f>E44</f>
        <v>65000</v>
      </c>
      <c r="F43" s="11">
        <f>G43+H43</f>
        <v>37960</v>
      </c>
      <c r="G43" s="11">
        <f>G44</f>
        <v>5760</v>
      </c>
      <c r="H43" s="11">
        <f>H44</f>
        <v>32200</v>
      </c>
      <c r="I43" s="11">
        <f>I44</f>
        <v>30732</v>
      </c>
      <c r="J43" s="11">
        <f>J44</f>
        <v>0</v>
      </c>
      <c r="K43" s="11">
        <f>F43-I43-J43</f>
        <v>7228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65000</v>
      </c>
      <c r="E44" s="11">
        <v>65000</v>
      </c>
      <c r="F44" s="11">
        <f>G44+H44</f>
        <v>37960</v>
      </c>
      <c r="G44" s="11">
        <v>5760</v>
      </c>
      <c r="H44" s="11">
        <v>32200</v>
      </c>
      <c r="I44" s="11">
        <v>30732</v>
      </c>
      <c r="J44" s="11">
        <v>0</v>
      </c>
      <c r="K44" s="11">
        <f>F44-I44-J44</f>
        <v>7228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740000</v>
      </c>
      <c r="E45" s="11">
        <f>E46+E50</f>
        <v>1004947</v>
      </c>
      <c r="F45" s="11">
        <f>G45+H45</f>
        <v>2145286</v>
      </c>
      <c r="G45" s="11">
        <f>G46+G50</f>
        <v>1491853</v>
      </c>
      <c r="H45" s="11">
        <f>H46+H50</f>
        <v>653433</v>
      </c>
      <c r="I45" s="11">
        <f>I46+I50</f>
        <v>678046</v>
      </c>
      <c r="J45" s="11">
        <f>J46+J50</f>
        <v>0</v>
      </c>
      <c r="K45" s="11">
        <f>F45-I45-J45</f>
        <v>1467240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121000</v>
      </c>
      <c r="E46" s="11">
        <f>E47</f>
        <v>101000</v>
      </c>
      <c r="F46" s="11">
        <f>G46+H46</f>
        <v>166920</v>
      </c>
      <c r="G46" s="11">
        <f>G47</f>
        <v>60859</v>
      </c>
      <c r="H46" s="11">
        <f>H47</f>
        <v>106061</v>
      </c>
      <c r="I46" s="11">
        <f>I47</f>
        <v>110085</v>
      </c>
      <c r="J46" s="11">
        <f>J47</f>
        <v>0</v>
      </c>
      <c r="K46" s="11">
        <f>F46-I46-J46</f>
        <v>56835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121000</v>
      </c>
      <c r="E47" s="11">
        <f>+E48</f>
        <v>101000</v>
      </c>
      <c r="F47" s="11">
        <f>G47+H47</f>
        <v>166920</v>
      </c>
      <c r="G47" s="11">
        <f>+G48</f>
        <v>60859</v>
      </c>
      <c r="H47" s="11">
        <f>+H48</f>
        <v>106061</v>
      </c>
      <c r="I47" s="11">
        <f>+I48</f>
        <v>110085</v>
      </c>
      <c r="J47" s="11">
        <f>+J48</f>
        <v>0</v>
      </c>
      <c r="K47" s="11">
        <f>F47-I47-J47</f>
        <v>56835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121000</v>
      </c>
      <c r="E48" s="11">
        <f>+E49</f>
        <v>101000</v>
      </c>
      <c r="F48" s="11">
        <f>G48+H48</f>
        <v>166920</v>
      </c>
      <c r="G48" s="11">
        <f>+G49</f>
        <v>60859</v>
      </c>
      <c r="H48" s="11">
        <f>+H49</f>
        <v>106061</v>
      </c>
      <c r="I48" s="11">
        <f>+I49</f>
        <v>110085</v>
      </c>
      <c r="J48" s="11">
        <f>+J49</f>
        <v>0</v>
      </c>
      <c r="K48" s="11">
        <f>F48-I48-J48</f>
        <v>56835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121000</v>
      </c>
      <c r="E49" s="11">
        <v>101000</v>
      </c>
      <c r="F49" s="11">
        <f>G49+H49</f>
        <v>166920</v>
      </c>
      <c r="G49" s="11">
        <v>60859</v>
      </c>
      <c r="H49" s="11">
        <v>106061</v>
      </c>
      <c r="I49" s="11">
        <v>110085</v>
      </c>
      <c r="J49" s="11">
        <v>0</v>
      </c>
      <c r="K49" s="11">
        <f>F49-I49-J49</f>
        <v>56835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D51+D54+D57+D60</f>
        <v>619000</v>
      </c>
      <c r="E50" s="11">
        <f>E51+E54+E57+E60</f>
        <v>903947</v>
      </c>
      <c r="F50" s="11">
        <f>G50+H50</f>
        <v>1978366</v>
      </c>
      <c r="G50" s="11">
        <f>G51+G54+G57+G60</f>
        <v>1430994</v>
      </c>
      <c r="H50" s="11">
        <f>H51+H54+H57+H60</f>
        <v>547372</v>
      </c>
      <c r="I50" s="11">
        <f>I51+I54+I57+I60</f>
        <v>567961</v>
      </c>
      <c r="J50" s="11">
        <f>J51+J54+J57+J60</f>
        <v>0</v>
      </c>
      <c r="K50" s="11">
        <f>F50-I50-J50</f>
        <v>1410405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6000</v>
      </c>
      <c r="E51" s="11">
        <f>E52+E53</f>
        <v>6000</v>
      </c>
      <c r="F51" s="11">
        <f>G51+H51</f>
        <v>22777</v>
      </c>
      <c r="G51" s="11">
        <f>G52+G53</f>
        <v>22837</v>
      </c>
      <c r="H51" s="11">
        <f>H52+H53</f>
        <v>-60</v>
      </c>
      <c r="I51" s="11">
        <f>I52+I53</f>
        <v>2912</v>
      </c>
      <c r="J51" s="11">
        <f>J52+J53</f>
        <v>0</v>
      </c>
      <c r="K51" s="11">
        <f>F51-I51-J51</f>
        <v>19865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6000</v>
      </c>
      <c r="E52" s="11">
        <v>6000</v>
      </c>
      <c r="F52" s="11">
        <f>G52+H52</f>
        <v>22277</v>
      </c>
      <c r="G52" s="11">
        <v>22287</v>
      </c>
      <c r="H52" s="11">
        <v>-10</v>
      </c>
      <c r="I52" s="11">
        <v>2912</v>
      </c>
      <c r="J52" s="11">
        <v>0</v>
      </c>
      <c r="K52" s="11">
        <f>F52-I52-J52</f>
        <v>19365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500</v>
      </c>
      <c r="G53" s="11">
        <v>550</v>
      </c>
      <c r="H53" s="11">
        <v>-50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354000</v>
      </c>
      <c r="E54" s="11">
        <f>E55</f>
        <v>345000</v>
      </c>
      <c r="F54" s="11">
        <f>G54+H54</f>
        <v>1666375</v>
      </c>
      <c r="G54" s="11">
        <f>G55</f>
        <v>1402551</v>
      </c>
      <c r="H54" s="11">
        <f>H55</f>
        <v>263824</v>
      </c>
      <c r="I54" s="11">
        <f>I55</f>
        <v>280513</v>
      </c>
      <c r="J54" s="11">
        <f>J55</f>
        <v>0</v>
      </c>
      <c r="K54" s="11">
        <f>F54-I54-J54</f>
        <v>1385862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354000</v>
      </c>
      <c r="E55" s="11">
        <f>E56</f>
        <v>345000</v>
      </c>
      <c r="F55" s="11">
        <f>G55+H55</f>
        <v>1666375</v>
      </c>
      <c r="G55" s="11">
        <f>G56</f>
        <v>1402551</v>
      </c>
      <c r="H55" s="11">
        <f>H56</f>
        <v>263824</v>
      </c>
      <c r="I55" s="11">
        <f>I56</f>
        <v>280513</v>
      </c>
      <c r="J55" s="11">
        <f>J56</f>
        <v>0</v>
      </c>
      <c r="K55" s="11">
        <f>F55-I55-J55</f>
        <v>1385862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354000</v>
      </c>
      <c r="E56" s="11">
        <v>345000</v>
      </c>
      <c r="F56" s="11">
        <f>G56+H56</f>
        <v>1666375</v>
      </c>
      <c r="G56" s="11">
        <v>1402551</v>
      </c>
      <c r="H56" s="11">
        <v>263824</v>
      </c>
      <c r="I56" s="11">
        <v>280513</v>
      </c>
      <c r="J56" s="11">
        <v>0</v>
      </c>
      <c r="K56" s="11">
        <f>F56-I56-J56</f>
        <v>1385862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259000</v>
      </c>
      <c r="E57" s="11">
        <f>+E58+E59</f>
        <v>299000</v>
      </c>
      <c r="F57" s="11">
        <f>G57+H57</f>
        <v>286714</v>
      </c>
      <c r="G57" s="11">
        <f>+G58+G59</f>
        <v>5606</v>
      </c>
      <c r="H57" s="11">
        <f>+H58+H59</f>
        <v>281108</v>
      </c>
      <c r="I57" s="11">
        <f>+I58+I59</f>
        <v>282036</v>
      </c>
      <c r="J57" s="11">
        <f>+J58+J59</f>
        <v>0</v>
      </c>
      <c r="K57" s="11">
        <f>F57-I57-J57</f>
        <v>4678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149000</v>
      </c>
      <c r="E58" s="11">
        <v>189000</v>
      </c>
      <c r="F58" s="11">
        <f>G58+H58</f>
        <v>184635</v>
      </c>
      <c r="G58" s="11">
        <v>5606</v>
      </c>
      <c r="H58" s="11">
        <v>179029</v>
      </c>
      <c r="I58" s="11">
        <v>179957</v>
      </c>
      <c r="J58" s="11">
        <v>0</v>
      </c>
      <c r="K58" s="11">
        <f>F58-I58-J58</f>
        <v>4678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110000</v>
      </c>
      <c r="F59" s="11">
        <f>G59+H59</f>
        <v>102079</v>
      </c>
      <c r="G59" s="11">
        <v>0</v>
      </c>
      <c r="H59" s="11">
        <v>102079</v>
      </c>
      <c r="I59" s="11">
        <v>102079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D61+D62+D63</f>
        <v>0</v>
      </c>
      <c r="E60" s="11">
        <f>E61+E62+E63</f>
        <v>253947</v>
      </c>
      <c r="F60" s="11">
        <f>G60+H60</f>
        <v>2500</v>
      </c>
      <c r="G60" s="11">
        <f>G61+G62+G63</f>
        <v>0</v>
      </c>
      <c r="H60" s="11">
        <f>H61+H62+H63</f>
        <v>2500</v>
      </c>
      <c r="I60" s="11">
        <f>I61+I62+I63</f>
        <v>2500</v>
      </c>
      <c r="J60" s="11">
        <f>J61+J62+J63</f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2500</v>
      </c>
      <c r="F61" s="11">
        <f>G61+H61</f>
        <v>2500</v>
      </c>
      <c r="G61" s="11">
        <v>0</v>
      </c>
      <c r="H61" s="11">
        <v>2500</v>
      </c>
      <c r="I61" s="11">
        <v>2500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-644000</v>
      </c>
      <c r="E62" s="11">
        <v>-1613000</v>
      </c>
      <c r="F62" s="11">
        <f>G62+H62</f>
        <v>-1222035</v>
      </c>
      <c r="G62" s="11">
        <v>0</v>
      </c>
      <c r="H62" s="11">
        <v>-1222035</v>
      </c>
      <c r="I62" s="11">
        <v>-1222035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644000</v>
      </c>
      <c r="E63" s="11">
        <v>1864447</v>
      </c>
      <c r="F63" s="11">
        <f>G63+H63</f>
        <v>1222035</v>
      </c>
      <c r="G63" s="11">
        <v>0</v>
      </c>
      <c r="H63" s="11">
        <v>1222035</v>
      </c>
      <c r="I63" s="11">
        <v>1222035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0</v>
      </c>
      <c r="F64" s="11">
        <f>G64+H64</f>
        <v>833</v>
      </c>
      <c r="G64" s="11">
        <f>G65</f>
        <v>0</v>
      </c>
      <c r="H64" s="11">
        <f>H65</f>
        <v>833</v>
      </c>
      <c r="I64" s="11">
        <f>I65</f>
        <v>833</v>
      </c>
      <c r="J64" s="11">
        <f>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0</v>
      </c>
      <c r="F65" s="11">
        <f>G65+H65</f>
        <v>833</v>
      </c>
      <c r="G65" s="11">
        <f>G66</f>
        <v>0</v>
      </c>
      <c r="H65" s="11">
        <f>H66</f>
        <v>833</v>
      </c>
      <c r="I65" s="11">
        <f>I66</f>
        <v>833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833</v>
      </c>
      <c r="G66" s="11">
        <v>0</v>
      </c>
      <c r="H66" s="11">
        <v>833</v>
      </c>
      <c r="I66" s="11">
        <v>833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</f>
        <v>2992009</v>
      </c>
      <c r="E67" s="11">
        <f>E68</f>
        <v>2992009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f>+D69</f>
        <v>2992009</v>
      </c>
      <c r="E68" s="11">
        <f>+E69</f>
        <v>2992009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2992009</v>
      </c>
      <c r="E69" s="11">
        <v>2992009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f>D71</f>
        <v>270000</v>
      </c>
      <c r="E70" s="11">
        <f>E71</f>
        <v>14782450</v>
      </c>
      <c r="F70" s="11">
        <f>G70+H70</f>
        <v>11303295</v>
      </c>
      <c r="G70" s="11">
        <f>G71</f>
        <v>0</v>
      </c>
      <c r="H70" s="11">
        <f>H71</f>
        <v>11303295</v>
      </c>
      <c r="I70" s="11">
        <f>I71</f>
        <v>11303295</v>
      </c>
      <c r="J70" s="11">
        <f>J71</f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f>D72</f>
        <v>270000</v>
      </c>
      <c r="E71" s="11">
        <f>E72</f>
        <v>14782450</v>
      </c>
      <c r="F71" s="11">
        <f>G71+H71</f>
        <v>11303295</v>
      </c>
      <c r="G71" s="11">
        <f>G72</f>
        <v>0</v>
      </c>
      <c r="H71" s="11">
        <f>H72</f>
        <v>11303295</v>
      </c>
      <c r="I71" s="11">
        <f>I72</f>
        <v>11303295</v>
      </c>
      <c r="J71" s="11">
        <f>J72</f>
        <v>0</v>
      </c>
      <c r="K71" s="11">
        <f>F71-I71-J71</f>
        <v>0</v>
      </c>
    </row>
    <row r="72" spans="1:12" s="6" customFormat="1" ht="96" x14ac:dyDescent="0.25">
      <c r="A72" s="10" t="s">
        <v>202</v>
      </c>
      <c r="B72" s="10" t="s">
        <v>203</v>
      </c>
      <c r="C72" s="10" t="s">
        <v>204</v>
      </c>
      <c r="D72" s="11">
        <f>+D73+D74+D75+D76+D77</f>
        <v>270000</v>
      </c>
      <c r="E72" s="11">
        <f>+E73+E74+E75+E76+E77</f>
        <v>14782450</v>
      </c>
      <c r="F72" s="11">
        <f>G72+H72</f>
        <v>11303295</v>
      </c>
      <c r="G72" s="11">
        <f>+G73+G74+G75+G76+G77</f>
        <v>0</v>
      </c>
      <c r="H72" s="11">
        <f>+H73+H74+H75+H76+H77</f>
        <v>11303295</v>
      </c>
      <c r="I72" s="11">
        <f>+I73+I74+I75+I76+I77</f>
        <v>11303295</v>
      </c>
      <c r="J72" s="11">
        <f>+J73+J74+J75+J76+J77</f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v>0</v>
      </c>
      <c r="E73" s="11">
        <v>192000</v>
      </c>
      <c r="F73" s="11">
        <f>G73+H73</f>
        <v>49973</v>
      </c>
      <c r="G73" s="11">
        <v>0</v>
      </c>
      <c r="H73" s="11">
        <v>49973</v>
      </c>
      <c r="I73" s="11">
        <v>49973</v>
      </c>
      <c r="J73" s="11"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200000</v>
      </c>
      <c r="E74" s="11">
        <v>950000</v>
      </c>
      <c r="F74" s="11">
        <f>G74+H74</f>
        <v>892840</v>
      </c>
      <c r="G74" s="11">
        <v>0</v>
      </c>
      <c r="H74" s="11">
        <v>892840</v>
      </c>
      <c r="I74" s="11">
        <v>892840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70000</v>
      </c>
      <c r="E75" s="11">
        <v>70000</v>
      </c>
      <c r="F75" s="11">
        <f>G75+H75</f>
        <v>62525</v>
      </c>
      <c r="G75" s="11">
        <v>0</v>
      </c>
      <c r="H75" s="11">
        <v>62525</v>
      </c>
      <c r="I75" s="11">
        <v>62525</v>
      </c>
      <c r="J75" s="11">
        <v>0</v>
      </c>
      <c r="K75" s="11">
        <f>F75-I75-J75</f>
        <v>0</v>
      </c>
    </row>
    <row r="76" spans="1:12" s="6" customFormat="1" ht="22.5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2234234</v>
      </c>
      <c r="F76" s="11">
        <f>G76+H76</f>
        <v>1633701</v>
      </c>
      <c r="G76" s="11">
        <v>0</v>
      </c>
      <c r="H76" s="11">
        <v>1633701</v>
      </c>
      <c r="I76" s="11">
        <v>1633701</v>
      </c>
      <c r="J76" s="11">
        <v>0</v>
      </c>
      <c r="K76" s="11">
        <f>F76-I76-J76</f>
        <v>0</v>
      </c>
    </row>
    <row r="77" spans="1:12" s="6" customFormat="1" ht="33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11336216</v>
      </c>
      <c r="F77" s="11">
        <f>G77+H77</f>
        <v>8664256</v>
      </c>
      <c r="G77" s="11">
        <v>0</v>
      </c>
      <c r="H77" s="11">
        <v>8664256</v>
      </c>
      <c r="I77" s="11">
        <v>8664256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/>
      <c r="F79" s="13"/>
      <c r="G79" s="13"/>
      <c r="H79" s="13"/>
      <c r="I79" s="13" t="s">
        <v>222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/>
      <c r="F80" s="3"/>
      <c r="G80" s="3"/>
      <c r="H80" s="3"/>
      <c r="I80" s="3" t="s">
        <v>223</v>
      </c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225</v>
      </c>
      <c r="C11" s="10" t="s">
        <v>21</v>
      </c>
      <c r="D11" s="11">
        <f>D12+D62</f>
        <v>11064000</v>
      </c>
      <c r="E11" s="11">
        <f>E12+E62</f>
        <v>11225500</v>
      </c>
      <c r="F11" s="11">
        <f>G11+H11</f>
        <v>14604883</v>
      </c>
      <c r="G11" s="11">
        <f>G12+G62</f>
        <v>3876628</v>
      </c>
      <c r="H11" s="11">
        <f>H12+H62</f>
        <v>10728255</v>
      </c>
      <c r="I11" s="11">
        <f>I12+I62</f>
        <v>10576681</v>
      </c>
      <c r="J11" s="11">
        <f>J12+J62</f>
        <v>0</v>
      </c>
      <c r="K11" s="11">
        <f>F11-I11-J11</f>
        <v>4028202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10794000</v>
      </c>
      <c r="E12" s="11">
        <f>E13+E44</f>
        <v>10205500</v>
      </c>
      <c r="F12" s="11">
        <f>G12+H12</f>
        <v>13649518</v>
      </c>
      <c r="G12" s="11">
        <f>G13+G44</f>
        <v>3876628</v>
      </c>
      <c r="H12" s="11">
        <f>H13+H44</f>
        <v>9772890</v>
      </c>
      <c r="I12" s="11">
        <f>I13+I44</f>
        <v>9621316</v>
      </c>
      <c r="J12" s="11">
        <f>J13+J44</f>
        <v>0</v>
      </c>
      <c r="K12" s="11">
        <f>F12-I12-J12</f>
        <v>4028202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10698000</v>
      </c>
      <c r="E13" s="11">
        <f>E14+E21+E31+E41</f>
        <v>11065000</v>
      </c>
      <c r="F13" s="11">
        <f>G13+H13</f>
        <v>12726267</v>
      </c>
      <c r="G13" s="11">
        <f>G14+G21+G31+G41</f>
        <v>2384775</v>
      </c>
      <c r="H13" s="11">
        <f>H14+H21+H31+H41</f>
        <v>10341492</v>
      </c>
      <c r="I13" s="11">
        <f>I14+I21+I31+I41</f>
        <v>10165305</v>
      </c>
      <c r="J13" s="11">
        <f>J14+J21+J31+J41</f>
        <v>0</v>
      </c>
      <c r="K13" s="11">
        <f>F13-I13-J13</f>
        <v>2560962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1286000</v>
      </c>
      <c r="E14" s="11">
        <f>+E15</f>
        <v>1306000</v>
      </c>
      <c r="F14" s="11">
        <f>G14+H14</f>
        <v>871386</v>
      </c>
      <c r="G14" s="11">
        <f>+G15</f>
        <v>0</v>
      </c>
      <c r="H14" s="11">
        <f>+H15</f>
        <v>871386</v>
      </c>
      <c r="I14" s="11">
        <f>+I15</f>
        <v>871386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226</v>
      </c>
      <c r="B15" s="10" t="s">
        <v>35</v>
      </c>
      <c r="C15" s="10" t="s">
        <v>36</v>
      </c>
      <c r="D15" s="11">
        <f>D16+D18</f>
        <v>1286000</v>
      </c>
      <c r="E15" s="11">
        <f>E16+E18</f>
        <v>1306000</v>
      </c>
      <c r="F15" s="11">
        <f>G15+H15</f>
        <v>871386</v>
      </c>
      <c r="G15" s="11">
        <f>G16+G18</f>
        <v>0</v>
      </c>
      <c r="H15" s="11">
        <f>H16+H18</f>
        <v>871386</v>
      </c>
      <c r="I15" s="11">
        <f>I16+I18</f>
        <v>871386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12000</v>
      </c>
      <c r="E16" s="11">
        <f>+E17</f>
        <v>32000</v>
      </c>
      <c r="F16" s="11">
        <f>G16+H16</f>
        <v>28770</v>
      </c>
      <c r="G16" s="11">
        <f>+G17</f>
        <v>0</v>
      </c>
      <c r="H16" s="11">
        <f>+H17</f>
        <v>28770</v>
      </c>
      <c r="I16" s="11">
        <f>+I17</f>
        <v>28770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227</v>
      </c>
      <c r="B17" s="10" t="s">
        <v>41</v>
      </c>
      <c r="C17" s="10" t="s">
        <v>42</v>
      </c>
      <c r="D17" s="11">
        <v>12000</v>
      </c>
      <c r="E17" s="11">
        <v>32000</v>
      </c>
      <c r="F17" s="11">
        <f>G17+H17</f>
        <v>28770</v>
      </c>
      <c r="G17" s="11">
        <v>0</v>
      </c>
      <c r="H17" s="11">
        <v>28770</v>
      </c>
      <c r="I17" s="11">
        <v>28770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1274000</v>
      </c>
      <c r="E18" s="11">
        <f>E19+E20</f>
        <v>1274000</v>
      </c>
      <c r="F18" s="11">
        <f>G18+H18</f>
        <v>842616</v>
      </c>
      <c r="G18" s="11">
        <f>G19+G20</f>
        <v>0</v>
      </c>
      <c r="H18" s="11">
        <f>H19+H20</f>
        <v>842616</v>
      </c>
      <c r="I18" s="11">
        <f>I19+I20</f>
        <v>842616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731000</v>
      </c>
      <c r="E19" s="11">
        <v>731000</v>
      </c>
      <c r="F19" s="11">
        <f>G19+H19</f>
        <v>314580</v>
      </c>
      <c r="G19" s="11">
        <v>0</v>
      </c>
      <c r="H19" s="11">
        <v>314580</v>
      </c>
      <c r="I19" s="11">
        <v>314580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543000</v>
      </c>
      <c r="E20" s="11">
        <v>543000</v>
      </c>
      <c r="F20" s="11">
        <f>G20+H20</f>
        <v>528036</v>
      </c>
      <c r="G20" s="11">
        <v>0</v>
      </c>
      <c r="H20" s="11">
        <v>528036</v>
      </c>
      <c r="I20" s="11">
        <v>528036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228</v>
      </c>
      <c r="B21" s="10" t="s">
        <v>53</v>
      </c>
      <c r="C21" s="10" t="s">
        <v>54</v>
      </c>
      <c r="D21" s="11">
        <f>D22</f>
        <v>1293000</v>
      </c>
      <c r="E21" s="11">
        <f>E22</f>
        <v>1185000</v>
      </c>
      <c r="F21" s="11">
        <f>G21+H21</f>
        <v>3069741</v>
      </c>
      <c r="G21" s="11">
        <f>G22</f>
        <v>1965530</v>
      </c>
      <c r="H21" s="11">
        <f>H22</f>
        <v>1104211</v>
      </c>
      <c r="I21" s="11">
        <f>I22</f>
        <v>1006707</v>
      </c>
      <c r="J21" s="11">
        <f>J22</f>
        <v>0</v>
      </c>
      <c r="K21" s="11">
        <f>F21-I21-J21</f>
        <v>2063034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1293000</v>
      </c>
      <c r="E22" s="11">
        <f>E23+E26+E30</f>
        <v>1185000</v>
      </c>
      <c r="F22" s="11">
        <f>G22+H22</f>
        <v>3069741</v>
      </c>
      <c r="G22" s="11">
        <f>G23+G26+G30</f>
        <v>1965530</v>
      </c>
      <c r="H22" s="11">
        <f>H23+H26+H30</f>
        <v>1104211</v>
      </c>
      <c r="I22" s="11">
        <f>I23+I26+I30</f>
        <v>1006707</v>
      </c>
      <c r="J22" s="11">
        <f>J23+J26+J30</f>
        <v>0</v>
      </c>
      <c r="K22" s="11">
        <f>F22-I22-J22</f>
        <v>2063034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687000</v>
      </c>
      <c r="E23" s="11">
        <f>E24+E25</f>
        <v>619000</v>
      </c>
      <c r="F23" s="11">
        <f>G23+H23</f>
        <v>1003547</v>
      </c>
      <c r="G23" s="11">
        <f>G24+G25</f>
        <v>371882</v>
      </c>
      <c r="H23" s="11">
        <f>H24+H25</f>
        <v>631665</v>
      </c>
      <c r="I23" s="11">
        <f>I24+I25</f>
        <v>566835</v>
      </c>
      <c r="J23" s="11">
        <f>J24+J25</f>
        <v>0</v>
      </c>
      <c r="K23" s="11">
        <f>F23-I23-J23</f>
        <v>436712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91000</v>
      </c>
      <c r="E24" s="11">
        <v>93000</v>
      </c>
      <c r="F24" s="11">
        <f>G24+H24</f>
        <v>206648</v>
      </c>
      <c r="G24" s="11">
        <v>117644</v>
      </c>
      <c r="H24" s="11">
        <v>89004</v>
      </c>
      <c r="I24" s="11">
        <v>84831</v>
      </c>
      <c r="J24" s="11">
        <v>0</v>
      </c>
      <c r="K24" s="11">
        <f>F24-I24-J24</f>
        <v>121817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596000</v>
      </c>
      <c r="E25" s="11">
        <v>526000</v>
      </c>
      <c r="F25" s="11">
        <f>G25+H25</f>
        <v>796899</v>
      </c>
      <c r="G25" s="11">
        <v>254238</v>
      </c>
      <c r="H25" s="11">
        <v>542661</v>
      </c>
      <c r="I25" s="11">
        <v>482004</v>
      </c>
      <c r="J25" s="11">
        <v>0</v>
      </c>
      <c r="K25" s="11">
        <f>F25-I25-J25</f>
        <v>314895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549000</v>
      </c>
      <c r="E26" s="11">
        <f>E27+E28+E29</f>
        <v>509000</v>
      </c>
      <c r="F26" s="11">
        <f>G26+H26</f>
        <v>2053161</v>
      </c>
      <c r="G26" s="11">
        <f>G27+G28+G29</f>
        <v>1593218</v>
      </c>
      <c r="H26" s="11">
        <f>H27+H28+H29</f>
        <v>459943</v>
      </c>
      <c r="I26" s="11">
        <f>I27+I28+I29</f>
        <v>427269</v>
      </c>
      <c r="J26" s="11">
        <f>J27+J28+J29</f>
        <v>0</v>
      </c>
      <c r="K26" s="11">
        <f>F26-I26-J26</f>
        <v>1625892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118000</v>
      </c>
      <c r="E27" s="11">
        <v>118000</v>
      </c>
      <c r="F27" s="11">
        <f>G27+H27</f>
        <v>366144</v>
      </c>
      <c r="G27" s="11">
        <v>275424</v>
      </c>
      <c r="H27" s="11">
        <v>90720</v>
      </c>
      <c r="I27" s="11">
        <v>85631</v>
      </c>
      <c r="J27" s="11">
        <v>0</v>
      </c>
      <c r="K27" s="11">
        <f>F27-I27-J27</f>
        <v>280513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40000</v>
      </c>
      <c r="E28" s="11">
        <v>40000</v>
      </c>
      <c r="F28" s="11">
        <f>G28+H28</f>
        <v>90614</v>
      </c>
      <c r="G28" s="11">
        <v>61200</v>
      </c>
      <c r="H28" s="11">
        <v>29414</v>
      </c>
      <c r="I28" s="11">
        <v>20414</v>
      </c>
      <c r="J28" s="11">
        <v>0</v>
      </c>
      <c r="K28" s="11">
        <f>F28-I28-J28</f>
        <v>70200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391000</v>
      </c>
      <c r="E29" s="11">
        <v>351000</v>
      </c>
      <c r="F29" s="11">
        <f>G29+H29</f>
        <v>1596403</v>
      </c>
      <c r="G29" s="11">
        <v>1256594</v>
      </c>
      <c r="H29" s="11">
        <v>339809</v>
      </c>
      <c r="I29" s="11">
        <v>321224</v>
      </c>
      <c r="J29" s="11">
        <v>0</v>
      </c>
      <c r="K29" s="11">
        <f>F29-I29-J29</f>
        <v>1275179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57000</v>
      </c>
      <c r="E30" s="11">
        <v>57000</v>
      </c>
      <c r="F30" s="11">
        <f>G30+H30</f>
        <v>13033</v>
      </c>
      <c r="G30" s="11">
        <v>430</v>
      </c>
      <c r="H30" s="11">
        <v>12603</v>
      </c>
      <c r="I30" s="11">
        <v>12603</v>
      </c>
      <c r="J30" s="11">
        <v>0</v>
      </c>
      <c r="K30" s="11">
        <f>F30-I30-J30</f>
        <v>430</v>
      </c>
    </row>
    <row r="31" spans="1:11" s="6" customFormat="1" ht="22.5" x14ac:dyDescent="0.25">
      <c r="A31" s="10" t="s">
        <v>229</v>
      </c>
      <c r="B31" s="10" t="s">
        <v>83</v>
      </c>
      <c r="C31" s="10" t="s">
        <v>84</v>
      </c>
      <c r="D31" s="11">
        <f>D32+D36</f>
        <v>8054000</v>
      </c>
      <c r="E31" s="11">
        <f>E32+E36</f>
        <v>8509000</v>
      </c>
      <c r="F31" s="11">
        <f>G31+H31</f>
        <v>8747180</v>
      </c>
      <c r="G31" s="11">
        <f>G32+G36</f>
        <v>413485</v>
      </c>
      <c r="H31" s="11">
        <f>H32+H36</f>
        <v>8333695</v>
      </c>
      <c r="I31" s="11">
        <f>I32+I36</f>
        <v>8256480</v>
      </c>
      <c r="J31" s="11">
        <f>J32+J36</f>
        <v>0</v>
      </c>
      <c r="K31" s="11">
        <f>F31-I31-J31</f>
        <v>490700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7660000</v>
      </c>
      <c r="E32" s="11">
        <f>+E33+E34+E35</f>
        <v>7991000</v>
      </c>
      <c r="F32" s="11">
        <f>G32+H32</f>
        <v>7859164</v>
      </c>
      <c r="G32" s="11">
        <f>+G33+G34+G35</f>
        <v>0</v>
      </c>
      <c r="H32" s="11">
        <f>+H33+H34+H35</f>
        <v>7859164</v>
      </c>
      <c r="I32" s="11">
        <f>+I33+I34+I35</f>
        <v>7859164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230</v>
      </c>
      <c r="B33" s="10" t="s">
        <v>89</v>
      </c>
      <c r="C33" s="10" t="s">
        <v>90</v>
      </c>
      <c r="D33" s="11">
        <v>4574000</v>
      </c>
      <c r="E33" s="11">
        <v>4405000</v>
      </c>
      <c r="F33" s="11">
        <f>G33+H33</f>
        <v>4273164</v>
      </c>
      <c r="G33" s="11">
        <v>0</v>
      </c>
      <c r="H33" s="11">
        <v>4273164</v>
      </c>
      <c r="I33" s="11">
        <v>4273164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231</v>
      </c>
      <c r="B34" s="10" t="s">
        <v>92</v>
      </c>
      <c r="C34" s="10" t="s">
        <v>93</v>
      </c>
      <c r="D34" s="11">
        <v>40000</v>
      </c>
      <c r="E34" s="11">
        <v>40000</v>
      </c>
      <c r="F34" s="11">
        <f>G34+H34</f>
        <v>40000</v>
      </c>
      <c r="G34" s="11">
        <v>0</v>
      </c>
      <c r="H34" s="11">
        <v>40000</v>
      </c>
      <c r="I34" s="11">
        <v>40000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3046000</v>
      </c>
      <c r="E35" s="11">
        <v>3546000</v>
      </c>
      <c r="F35" s="11">
        <f>G35+H35</f>
        <v>3546000</v>
      </c>
      <c r="G35" s="11">
        <v>0</v>
      </c>
      <c r="H35" s="11">
        <v>3546000</v>
      </c>
      <c r="I35" s="11">
        <v>3546000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232</v>
      </c>
      <c r="B36" s="10" t="s">
        <v>98</v>
      </c>
      <c r="C36" s="10" t="s">
        <v>99</v>
      </c>
      <c r="D36" s="11">
        <f>D37+D40</f>
        <v>394000</v>
      </c>
      <c r="E36" s="11">
        <f>E37+E40</f>
        <v>518000</v>
      </c>
      <c r="F36" s="11">
        <f>G36+H36</f>
        <v>888016</v>
      </c>
      <c r="G36" s="11">
        <f>G37+G40</f>
        <v>413485</v>
      </c>
      <c r="H36" s="11">
        <f>H37+H40</f>
        <v>474531</v>
      </c>
      <c r="I36" s="11">
        <f>I37+I40</f>
        <v>397316</v>
      </c>
      <c r="J36" s="11">
        <f>J37+J40</f>
        <v>0</v>
      </c>
      <c r="K36" s="11">
        <f>F36-I36-J36</f>
        <v>490700</v>
      </c>
    </row>
    <row r="37" spans="1:11" s="6" customFormat="1" ht="22.5" x14ac:dyDescent="0.25">
      <c r="A37" s="10" t="s">
        <v>233</v>
      </c>
      <c r="B37" s="10" t="s">
        <v>101</v>
      </c>
      <c r="C37" s="10" t="s">
        <v>102</v>
      </c>
      <c r="D37" s="11">
        <f>D38+D39</f>
        <v>348000</v>
      </c>
      <c r="E37" s="11">
        <f>E38+E39</f>
        <v>472000</v>
      </c>
      <c r="F37" s="11">
        <f>G37+H37</f>
        <v>884136</v>
      </c>
      <c r="G37" s="11">
        <f>G38+G39</f>
        <v>413485</v>
      </c>
      <c r="H37" s="11">
        <f>H38+H39</f>
        <v>470651</v>
      </c>
      <c r="I37" s="11">
        <f>I38+I39</f>
        <v>393436</v>
      </c>
      <c r="J37" s="11">
        <f>J38+J39</f>
        <v>0</v>
      </c>
      <c r="K37" s="11">
        <f>F37-I37-J37</f>
        <v>490700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206000</v>
      </c>
      <c r="E38" s="11">
        <v>206000</v>
      </c>
      <c r="F38" s="11">
        <f>G38+H38</f>
        <v>561371</v>
      </c>
      <c r="G38" s="11">
        <v>327831</v>
      </c>
      <c r="H38" s="11">
        <v>233540</v>
      </c>
      <c r="I38" s="11">
        <v>181820</v>
      </c>
      <c r="J38" s="11">
        <v>0</v>
      </c>
      <c r="K38" s="11">
        <f>F38-I38-J38</f>
        <v>379551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142000</v>
      </c>
      <c r="E39" s="11">
        <v>266000</v>
      </c>
      <c r="F39" s="11">
        <f>G39+H39</f>
        <v>322765</v>
      </c>
      <c r="G39" s="11">
        <v>85654</v>
      </c>
      <c r="H39" s="11">
        <v>237111</v>
      </c>
      <c r="I39" s="11">
        <v>211616</v>
      </c>
      <c r="J39" s="11">
        <v>0</v>
      </c>
      <c r="K39" s="11">
        <f>F39-I39-J39</f>
        <v>111149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46000</v>
      </c>
      <c r="E40" s="11">
        <v>46000</v>
      </c>
      <c r="F40" s="11">
        <f>G40+H40</f>
        <v>3880</v>
      </c>
      <c r="G40" s="11">
        <v>0</v>
      </c>
      <c r="H40" s="11">
        <v>3880</v>
      </c>
      <c r="I40" s="11">
        <v>3880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65000</v>
      </c>
      <c r="E41" s="11">
        <f>E42</f>
        <v>65000</v>
      </c>
      <c r="F41" s="11">
        <f>G41+H41</f>
        <v>37960</v>
      </c>
      <c r="G41" s="11">
        <f>G42</f>
        <v>5760</v>
      </c>
      <c r="H41" s="11">
        <f>H42</f>
        <v>32200</v>
      </c>
      <c r="I41" s="11">
        <f>I42</f>
        <v>30732</v>
      </c>
      <c r="J41" s="11">
        <f>J42</f>
        <v>0</v>
      </c>
      <c r="K41" s="11">
        <f>F41-I41-J41</f>
        <v>7228</v>
      </c>
    </row>
    <row r="42" spans="1:11" s="6" customFormat="1" x14ac:dyDescent="0.25">
      <c r="A42" s="10" t="s">
        <v>234</v>
      </c>
      <c r="B42" s="10" t="s">
        <v>116</v>
      </c>
      <c r="C42" s="10" t="s">
        <v>117</v>
      </c>
      <c r="D42" s="11">
        <f>D43</f>
        <v>65000</v>
      </c>
      <c r="E42" s="11">
        <f>E43</f>
        <v>65000</v>
      </c>
      <c r="F42" s="11">
        <f>G42+H42</f>
        <v>37960</v>
      </c>
      <c r="G42" s="11">
        <f>G43</f>
        <v>5760</v>
      </c>
      <c r="H42" s="11">
        <f>H43</f>
        <v>32200</v>
      </c>
      <c r="I42" s="11">
        <f>I43</f>
        <v>30732</v>
      </c>
      <c r="J42" s="11">
        <f>J43</f>
        <v>0</v>
      </c>
      <c r="K42" s="11">
        <f>F42-I42-J42</f>
        <v>7228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65000</v>
      </c>
      <c r="E43" s="11">
        <v>65000</v>
      </c>
      <c r="F43" s="11">
        <f>G43+H43</f>
        <v>37960</v>
      </c>
      <c r="G43" s="11">
        <v>5760</v>
      </c>
      <c r="H43" s="11">
        <v>32200</v>
      </c>
      <c r="I43" s="11">
        <v>30732</v>
      </c>
      <c r="J43" s="11">
        <v>0</v>
      </c>
      <c r="K43" s="11">
        <f>F43-I43-J43</f>
        <v>7228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96000</v>
      </c>
      <c r="E44" s="11">
        <f>E45+E49</f>
        <v>-859500</v>
      </c>
      <c r="F44" s="11">
        <f>G44+H44</f>
        <v>923251</v>
      </c>
      <c r="G44" s="11">
        <f>G45+G49</f>
        <v>1491853</v>
      </c>
      <c r="H44" s="11">
        <f>H45+H49</f>
        <v>-568602</v>
      </c>
      <c r="I44" s="11">
        <f>I45+I49</f>
        <v>-543989</v>
      </c>
      <c r="J44" s="11">
        <f>J45+J49</f>
        <v>0</v>
      </c>
      <c r="K44" s="11">
        <f>F44-I44-J44</f>
        <v>1467240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121000</v>
      </c>
      <c r="E45" s="11">
        <f>E46</f>
        <v>101000</v>
      </c>
      <c r="F45" s="11">
        <f>G45+H45</f>
        <v>166920</v>
      </c>
      <c r="G45" s="11">
        <f>G46</f>
        <v>60859</v>
      </c>
      <c r="H45" s="11">
        <f>H46</f>
        <v>106061</v>
      </c>
      <c r="I45" s="11">
        <f>I46</f>
        <v>110085</v>
      </c>
      <c r="J45" s="11">
        <f>J46</f>
        <v>0</v>
      </c>
      <c r="K45" s="11">
        <f>F45-I45-J45</f>
        <v>56835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121000</v>
      </c>
      <c r="E46" s="11">
        <f>+E47</f>
        <v>101000</v>
      </c>
      <c r="F46" s="11">
        <f>G46+H46</f>
        <v>166920</v>
      </c>
      <c r="G46" s="11">
        <f>+G47</f>
        <v>60859</v>
      </c>
      <c r="H46" s="11">
        <f>+H47</f>
        <v>106061</v>
      </c>
      <c r="I46" s="11">
        <f>+I47</f>
        <v>110085</v>
      </c>
      <c r="J46" s="11">
        <f>+J47</f>
        <v>0</v>
      </c>
      <c r="K46" s="11">
        <f>F46-I46-J46</f>
        <v>56835</v>
      </c>
    </row>
    <row r="47" spans="1:11" s="6" customFormat="1" x14ac:dyDescent="0.25">
      <c r="A47" s="10" t="s">
        <v>235</v>
      </c>
      <c r="B47" s="10" t="s">
        <v>131</v>
      </c>
      <c r="C47" s="10" t="s">
        <v>132</v>
      </c>
      <c r="D47" s="11">
        <f>+D48</f>
        <v>121000</v>
      </c>
      <c r="E47" s="11">
        <f>+E48</f>
        <v>101000</v>
      </c>
      <c r="F47" s="11">
        <f>G47+H47</f>
        <v>166920</v>
      </c>
      <c r="G47" s="11">
        <f>+G48</f>
        <v>60859</v>
      </c>
      <c r="H47" s="11">
        <f>+H48</f>
        <v>106061</v>
      </c>
      <c r="I47" s="11">
        <f>+I48</f>
        <v>110085</v>
      </c>
      <c r="J47" s="11">
        <f>+J48</f>
        <v>0</v>
      </c>
      <c r="K47" s="11">
        <f>F47-I47-J47</f>
        <v>56835</v>
      </c>
    </row>
    <row r="48" spans="1:11" s="6" customFormat="1" ht="22.5" x14ac:dyDescent="0.25">
      <c r="A48" s="10" t="s">
        <v>236</v>
      </c>
      <c r="B48" s="10" t="s">
        <v>134</v>
      </c>
      <c r="C48" s="10" t="s">
        <v>135</v>
      </c>
      <c r="D48" s="11">
        <v>121000</v>
      </c>
      <c r="E48" s="11">
        <v>101000</v>
      </c>
      <c r="F48" s="11">
        <f>G48+H48</f>
        <v>166920</v>
      </c>
      <c r="G48" s="11">
        <v>60859</v>
      </c>
      <c r="H48" s="11">
        <v>106061</v>
      </c>
      <c r="I48" s="11">
        <v>110085</v>
      </c>
      <c r="J48" s="11">
        <v>0</v>
      </c>
      <c r="K48" s="11">
        <f>F48-I48-J48</f>
        <v>56835</v>
      </c>
    </row>
    <row r="49" spans="1:11" s="6" customFormat="1" ht="22.5" x14ac:dyDescent="0.25">
      <c r="A49" s="10" t="s">
        <v>237</v>
      </c>
      <c r="B49" s="10" t="s">
        <v>137</v>
      </c>
      <c r="C49" s="10" t="s">
        <v>138</v>
      </c>
      <c r="D49" s="11">
        <f>D50+D53+D56+D59</f>
        <v>-25000</v>
      </c>
      <c r="E49" s="11">
        <f>E50+E53+E56+E59</f>
        <v>-960500</v>
      </c>
      <c r="F49" s="11">
        <f>G49+H49</f>
        <v>756331</v>
      </c>
      <c r="G49" s="11">
        <f>G50+G53+G56+G59</f>
        <v>1430994</v>
      </c>
      <c r="H49" s="11">
        <f>H50+H53+H56+H59</f>
        <v>-674663</v>
      </c>
      <c r="I49" s="11">
        <f>I50+I53+I56+I59</f>
        <v>-654074</v>
      </c>
      <c r="J49" s="11">
        <f>J50+J53+J56+J59</f>
        <v>0</v>
      </c>
      <c r="K49" s="11">
        <f>F49-I49-J49</f>
        <v>1410405</v>
      </c>
    </row>
    <row r="50" spans="1:11" s="6" customFormat="1" ht="43.5" x14ac:dyDescent="0.25">
      <c r="A50" s="10" t="s">
        <v>238</v>
      </c>
      <c r="B50" s="10" t="s">
        <v>140</v>
      </c>
      <c r="C50" s="10" t="s">
        <v>141</v>
      </c>
      <c r="D50" s="11">
        <f>D51+D52</f>
        <v>6000</v>
      </c>
      <c r="E50" s="11">
        <f>E51+E52</f>
        <v>6000</v>
      </c>
      <c r="F50" s="11">
        <f>G50+H50</f>
        <v>22777</v>
      </c>
      <c r="G50" s="11">
        <f>G51+G52</f>
        <v>22837</v>
      </c>
      <c r="H50" s="11">
        <f>H51+H52</f>
        <v>-60</v>
      </c>
      <c r="I50" s="11">
        <f>I51+I52</f>
        <v>2912</v>
      </c>
      <c r="J50" s="11">
        <f>J51+J52</f>
        <v>0</v>
      </c>
      <c r="K50" s="11">
        <f>F50-I50-J50</f>
        <v>19865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6000</v>
      </c>
      <c r="E51" s="11">
        <v>6000</v>
      </c>
      <c r="F51" s="11">
        <f>G51+H51</f>
        <v>22277</v>
      </c>
      <c r="G51" s="11">
        <v>22287</v>
      </c>
      <c r="H51" s="11">
        <v>-10</v>
      </c>
      <c r="I51" s="11">
        <v>2912</v>
      </c>
      <c r="J51" s="11">
        <v>0</v>
      </c>
      <c r="K51" s="11">
        <f>F51-I51-J51</f>
        <v>19365</v>
      </c>
    </row>
    <row r="52" spans="1:11" s="6" customFormat="1" ht="22.5" x14ac:dyDescent="0.25">
      <c r="A52" s="10" t="s">
        <v>239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500</v>
      </c>
      <c r="G52" s="11">
        <v>550</v>
      </c>
      <c r="H52" s="11">
        <v>-50</v>
      </c>
      <c r="I52" s="11">
        <v>0</v>
      </c>
      <c r="J52" s="11">
        <v>0</v>
      </c>
      <c r="K52" s="11">
        <f>F52-I52-J52</f>
        <v>500</v>
      </c>
    </row>
    <row r="53" spans="1:11" s="6" customFormat="1" ht="22.5" x14ac:dyDescent="0.25">
      <c r="A53" s="10" t="s">
        <v>240</v>
      </c>
      <c r="B53" s="10" t="s">
        <v>149</v>
      </c>
      <c r="C53" s="10" t="s">
        <v>150</v>
      </c>
      <c r="D53" s="11">
        <f>D54</f>
        <v>354000</v>
      </c>
      <c r="E53" s="11">
        <f>E54</f>
        <v>345000</v>
      </c>
      <c r="F53" s="11">
        <f>G53+H53</f>
        <v>1666375</v>
      </c>
      <c r="G53" s="11">
        <f>G54</f>
        <v>1402551</v>
      </c>
      <c r="H53" s="11">
        <f>H54</f>
        <v>263824</v>
      </c>
      <c r="I53" s="11">
        <f>I54</f>
        <v>280513</v>
      </c>
      <c r="J53" s="11">
        <f>J54</f>
        <v>0</v>
      </c>
      <c r="K53" s="11">
        <f>F53-I53-J53</f>
        <v>1385862</v>
      </c>
    </row>
    <row r="54" spans="1:11" s="6" customFormat="1" ht="22.5" x14ac:dyDescent="0.25">
      <c r="A54" s="10" t="s">
        <v>241</v>
      </c>
      <c r="B54" s="10" t="s">
        <v>152</v>
      </c>
      <c r="C54" s="10" t="s">
        <v>153</v>
      </c>
      <c r="D54" s="11">
        <f>D55</f>
        <v>354000</v>
      </c>
      <c r="E54" s="11">
        <f>E55</f>
        <v>345000</v>
      </c>
      <c r="F54" s="11">
        <f>G54+H54</f>
        <v>1666375</v>
      </c>
      <c r="G54" s="11">
        <f>G55</f>
        <v>1402551</v>
      </c>
      <c r="H54" s="11">
        <f>H55</f>
        <v>263824</v>
      </c>
      <c r="I54" s="11">
        <f>I55</f>
        <v>280513</v>
      </c>
      <c r="J54" s="11">
        <f>J55</f>
        <v>0</v>
      </c>
      <c r="K54" s="11">
        <f>F54-I54-J54</f>
        <v>1385862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354000</v>
      </c>
      <c r="E55" s="11">
        <v>345000</v>
      </c>
      <c r="F55" s="11">
        <f>G55+H55</f>
        <v>1666375</v>
      </c>
      <c r="G55" s="11">
        <v>1402551</v>
      </c>
      <c r="H55" s="11">
        <v>263824</v>
      </c>
      <c r="I55" s="11">
        <v>280513</v>
      </c>
      <c r="J55" s="11">
        <v>0</v>
      </c>
      <c r="K55" s="11">
        <f>F55-I55-J55</f>
        <v>1385862</v>
      </c>
    </row>
    <row r="56" spans="1:11" s="6" customFormat="1" ht="33" x14ac:dyDescent="0.25">
      <c r="A56" s="10" t="s">
        <v>242</v>
      </c>
      <c r="B56" s="10" t="s">
        <v>158</v>
      </c>
      <c r="C56" s="10" t="s">
        <v>159</v>
      </c>
      <c r="D56" s="11">
        <f>+D57+D58</f>
        <v>259000</v>
      </c>
      <c r="E56" s="11">
        <f>+E57+E58</f>
        <v>299000</v>
      </c>
      <c r="F56" s="11">
        <f>G56+H56</f>
        <v>286714</v>
      </c>
      <c r="G56" s="11">
        <f>+G57+G58</f>
        <v>5606</v>
      </c>
      <c r="H56" s="11">
        <f>+H57+H58</f>
        <v>281108</v>
      </c>
      <c r="I56" s="11">
        <f>+I57+I58</f>
        <v>282036</v>
      </c>
      <c r="J56" s="11">
        <f>+J57+J58</f>
        <v>0</v>
      </c>
      <c r="K56" s="11">
        <f>F56-I56-J56</f>
        <v>4678</v>
      </c>
    </row>
    <row r="57" spans="1:11" s="6" customFormat="1" x14ac:dyDescent="0.25">
      <c r="A57" s="10" t="s">
        <v>243</v>
      </c>
      <c r="B57" s="10" t="s">
        <v>161</v>
      </c>
      <c r="C57" s="10" t="s">
        <v>162</v>
      </c>
      <c r="D57" s="11">
        <v>149000</v>
      </c>
      <c r="E57" s="11">
        <v>189000</v>
      </c>
      <c r="F57" s="11">
        <f>G57+H57</f>
        <v>184635</v>
      </c>
      <c r="G57" s="11">
        <v>5606</v>
      </c>
      <c r="H57" s="11">
        <v>179029</v>
      </c>
      <c r="I57" s="11">
        <v>179957</v>
      </c>
      <c r="J57" s="11">
        <v>0</v>
      </c>
      <c r="K57" s="11">
        <f>F57-I57-J57</f>
        <v>4678</v>
      </c>
    </row>
    <row r="58" spans="1:11" s="6" customFormat="1" x14ac:dyDescent="0.25">
      <c r="A58" s="10" t="s">
        <v>244</v>
      </c>
      <c r="B58" s="10" t="s">
        <v>164</v>
      </c>
      <c r="C58" s="10" t="s">
        <v>165</v>
      </c>
      <c r="D58" s="11">
        <v>110000</v>
      </c>
      <c r="E58" s="11">
        <v>110000</v>
      </c>
      <c r="F58" s="11">
        <f>G58+H58</f>
        <v>102079</v>
      </c>
      <c r="G58" s="11">
        <v>0</v>
      </c>
      <c r="H58" s="11">
        <v>102079</v>
      </c>
      <c r="I58" s="11">
        <v>102079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245</v>
      </c>
      <c r="B59" s="10" t="s">
        <v>167</v>
      </c>
      <c r="C59" s="10" t="s">
        <v>168</v>
      </c>
      <c r="D59" s="11">
        <f>D60+D61</f>
        <v>-644000</v>
      </c>
      <c r="E59" s="11">
        <f>E60+E61</f>
        <v>-1610500</v>
      </c>
      <c r="F59" s="11">
        <f>G59+H59</f>
        <v>-1219535</v>
      </c>
      <c r="G59" s="11">
        <f>G60+G61</f>
        <v>0</v>
      </c>
      <c r="H59" s="11">
        <f>H60+H61</f>
        <v>-1219535</v>
      </c>
      <c r="I59" s="11">
        <f>I60+I61</f>
        <v>-1219535</v>
      </c>
      <c r="J59" s="11">
        <f>J60+J61</f>
        <v>0</v>
      </c>
      <c r="K59" s="11">
        <f>F59-I59-J59</f>
        <v>0</v>
      </c>
    </row>
    <row r="60" spans="1:11" s="6" customFormat="1" x14ac:dyDescent="0.25">
      <c r="A60" s="10" t="s">
        <v>246</v>
      </c>
      <c r="B60" s="10" t="s">
        <v>170</v>
      </c>
      <c r="C60" s="10" t="s">
        <v>171</v>
      </c>
      <c r="D60" s="11">
        <v>0</v>
      </c>
      <c r="E60" s="11">
        <v>2500</v>
      </c>
      <c r="F60" s="11">
        <f>G60+H60</f>
        <v>2500</v>
      </c>
      <c r="G60" s="11">
        <v>0</v>
      </c>
      <c r="H60" s="11">
        <v>2500</v>
      </c>
      <c r="I60" s="11">
        <v>2500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247</v>
      </c>
      <c r="B61" s="10" t="s">
        <v>173</v>
      </c>
      <c r="C61" s="10" t="s">
        <v>174</v>
      </c>
      <c r="D61" s="11">
        <v>-644000</v>
      </c>
      <c r="E61" s="11">
        <v>-1613000</v>
      </c>
      <c r="F61" s="11">
        <f>G61+H61</f>
        <v>-1222035</v>
      </c>
      <c r="G61" s="11">
        <v>0</v>
      </c>
      <c r="H61" s="11">
        <v>-1222035</v>
      </c>
      <c r="I61" s="11">
        <v>-1222035</v>
      </c>
      <c r="J61" s="11">
        <v>0</v>
      </c>
      <c r="K61" s="11">
        <f>F61-I61-J61</f>
        <v>0</v>
      </c>
    </row>
    <row r="62" spans="1:11" s="6" customFormat="1" x14ac:dyDescent="0.25">
      <c r="A62" s="10" t="s">
        <v>181</v>
      </c>
      <c r="B62" s="10" t="s">
        <v>197</v>
      </c>
      <c r="C62" s="10" t="s">
        <v>198</v>
      </c>
      <c r="D62" s="11">
        <f>D63</f>
        <v>270000</v>
      </c>
      <c r="E62" s="11">
        <f>E63</f>
        <v>1020000</v>
      </c>
      <c r="F62" s="11">
        <f>G62+H62</f>
        <v>955365</v>
      </c>
      <c r="G62" s="11">
        <f>G63</f>
        <v>0</v>
      </c>
      <c r="H62" s="11">
        <f>H63</f>
        <v>955365</v>
      </c>
      <c r="I62" s="11">
        <f>I63</f>
        <v>955365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184</v>
      </c>
      <c r="B63" s="10" t="s">
        <v>200</v>
      </c>
      <c r="C63" s="10" t="s">
        <v>201</v>
      </c>
      <c r="D63" s="11">
        <f>D64</f>
        <v>270000</v>
      </c>
      <c r="E63" s="11">
        <f>E64</f>
        <v>1020000</v>
      </c>
      <c r="F63" s="11">
        <f>G63+H63</f>
        <v>955365</v>
      </c>
      <c r="G63" s="11">
        <f>G64</f>
        <v>0</v>
      </c>
      <c r="H63" s="11">
        <f>H64</f>
        <v>955365</v>
      </c>
      <c r="I63" s="11">
        <f>I64</f>
        <v>955365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248</v>
      </c>
      <c r="B64" s="10" t="s">
        <v>203</v>
      </c>
      <c r="C64" s="10" t="s">
        <v>204</v>
      </c>
      <c r="D64" s="11">
        <f>+D65+D66</f>
        <v>270000</v>
      </c>
      <c r="E64" s="11">
        <f>+E65+E66</f>
        <v>1020000</v>
      </c>
      <c r="F64" s="11">
        <f>G64+H64</f>
        <v>955365</v>
      </c>
      <c r="G64" s="11">
        <f>+G65+G66</f>
        <v>0</v>
      </c>
      <c r="H64" s="11">
        <f>+H65+H66</f>
        <v>955365</v>
      </c>
      <c r="I64" s="11">
        <f>+I65+I66</f>
        <v>955365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249</v>
      </c>
      <c r="B65" s="10" t="s">
        <v>209</v>
      </c>
      <c r="C65" s="10" t="s">
        <v>210</v>
      </c>
      <c r="D65" s="11">
        <v>200000</v>
      </c>
      <c r="E65" s="11">
        <v>950000</v>
      </c>
      <c r="F65" s="11">
        <f>G65+H65</f>
        <v>892840</v>
      </c>
      <c r="G65" s="11">
        <v>0</v>
      </c>
      <c r="H65" s="11">
        <v>892840</v>
      </c>
      <c r="I65" s="11">
        <v>892840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250</v>
      </c>
      <c r="B66" s="10" t="s">
        <v>212</v>
      </c>
      <c r="C66" s="10" t="s">
        <v>213</v>
      </c>
      <c r="D66" s="11">
        <v>70000</v>
      </c>
      <c r="E66" s="11">
        <v>70000</v>
      </c>
      <c r="F66" s="11">
        <f>G66+H66</f>
        <v>62525</v>
      </c>
      <c r="G66" s="11">
        <v>0</v>
      </c>
      <c r="H66" s="11">
        <v>62525</v>
      </c>
      <c r="I66" s="11">
        <v>62525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220</v>
      </c>
      <c r="B68" s="13"/>
      <c r="C68" s="13"/>
      <c r="D68" s="13"/>
      <c r="E68" s="13"/>
      <c r="F68" s="13"/>
      <c r="G68" s="13"/>
      <c r="H68" s="13"/>
      <c r="I68" s="13" t="s">
        <v>222</v>
      </c>
      <c r="J68" s="13"/>
      <c r="K68" s="13"/>
      <c r="L68" s="13"/>
    </row>
    <row r="69" spans="1:12" x14ac:dyDescent="0.25">
      <c r="A69" s="3" t="s">
        <v>221</v>
      </c>
      <c r="B69" s="3"/>
      <c r="C69" s="3"/>
      <c r="D69" s="3"/>
      <c r="E69" s="3"/>
      <c r="F69" s="3"/>
      <c r="G69" s="3"/>
      <c r="H69" s="3"/>
      <c r="I69" s="3" t="s">
        <v>223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252</v>
      </c>
      <c r="C11" s="10" t="s">
        <v>21</v>
      </c>
      <c r="D11" s="11">
        <f>D12+D17+D20+D23</f>
        <v>3636009</v>
      </c>
      <c r="E11" s="11">
        <f>E12+E17+E20+E23</f>
        <v>18618906</v>
      </c>
      <c r="F11" s="11">
        <f>G11+H11</f>
        <v>11570798</v>
      </c>
      <c r="G11" s="11">
        <f>G12+G17+G20+G23</f>
        <v>0</v>
      </c>
      <c r="H11" s="11">
        <f>H12+H17+H20+H23</f>
        <v>11570798</v>
      </c>
      <c r="I11" s="11">
        <f>I12+I17+I20+I23</f>
        <v>11570798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644000</v>
      </c>
      <c r="E12" s="11">
        <f>+E13</f>
        <v>1864447</v>
      </c>
      <c r="F12" s="11">
        <f>G12+H12</f>
        <v>1222035</v>
      </c>
      <c r="G12" s="11">
        <f>+G13</f>
        <v>0</v>
      </c>
      <c r="H12" s="11">
        <f>+H13</f>
        <v>1222035</v>
      </c>
      <c r="I12" s="11">
        <f>+I13</f>
        <v>1222035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253</v>
      </c>
      <c r="B13" s="10" t="s">
        <v>122</v>
      </c>
      <c r="C13" s="10" t="s">
        <v>123</v>
      </c>
      <c r="D13" s="11">
        <f>+D14</f>
        <v>644000</v>
      </c>
      <c r="E13" s="11">
        <f>+E14</f>
        <v>1864447</v>
      </c>
      <c r="F13" s="11">
        <f>G13+H13</f>
        <v>1222035</v>
      </c>
      <c r="G13" s="11">
        <f>+G14</f>
        <v>0</v>
      </c>
      <c r="H13" s="11">
        <f>+H14</f>
        <v>1222035</v>
      </c>
      <c r="I13" s="11">
        <f>+I14</f>
        <v>1222035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226</v>
      </c>
      <c r="B14" s="10" t="s">
        <v>137</v>
      </c>
      <c r="C14" s="10" t="s">
        <v>138</v>
      </c>
      <c r="D14" s="11">
        <f>+D15</f>
        <v>644000</v>
      </c>
      <c r="E14" s="11">
        <f>+E15</f>
        <v>1864447</v>
      </c>
      <c r="F14" s="11">
        <f>G14+H14</f>
        <v>1222035</v>
      </c>
      <c r="G14" s="11">
        <f>+G15</f>
        <v>0</v>
      </c>
      <c r="H14" s="11">
        <f>+H15</f>
        <v>1222035</v>
      </c>
      <c r="I14" s="11">
        <f>+I15</f>
        <v>1222035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254</v>
      </c>
      <c r="B15" s="10" t="s">
        <v>167</v>
      </c>
      <c r="C15" s="10" t="s">
        <v>168</v>
      </c>
      <c r="D15" s="11">
        <f>+D16</f>
        <v>644000</v>
      </c>
      <c r="E15" s="11">
        <f>+E16</f>
        <v>1864447</v>
      </c>
      <c r="F15" s="11">
        <f>G15+H15</f>
        <v>1222035</v>
      </c>
      <c r="G15" s="11">
        <f>+G16</f>
        <v>0</v>
      </c>
      <c r="H15" s="11">
        <f>+H16</f>
        <v>1222035</v>
      </c>
      <c r="I15" s="11">
        <f>+I16</f>
        <v>1222035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255</v>
      </c>
      <c r="B16" s="10" t="s">
        <v>176</v>
      </c>
      <c r="C16" s="10" t="s">
        <v>177</v>
      </c>
      <c r="D16" s="11">
        <v>644000</v>
      </c>
      <c r="E16" s="11">
        <v>1864447</v>
      </c>
      <c r="F16" s="11">
        <f>G16+H16</f>
        <v>1222035</v>
      </c>
      <c r="G16" s="11">
        <v>0</v>
      </c>
      <c r="H16" s="11">
        <v>1222035</v>
      </c>
      <c r="I16" s="11">
        <v>1222035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228</v>
      </c>
      <c r="B17" s="10" t="s">
        <v>179</v>
      </c>
      <c r="C17" s="10" t="s">
        <v>180</v>
      </c>
      <c r="D17" s="11">
        <f>D18</f>
        <v>0</v>
      </c>
      <c r="E17" s="11">
        <f>E18</f>
        <v>0</v>
      </c>
      <c r="F17" s="11">
        <f>G17+H17</f>
        <v>833</v>
      </c>
      <c r="G17" s="11">
        <f>G18</f>
        <v>0</v>
      </c>
      <c r="H17" s="11">
        <f>H18</f>
        <v>833</v>
      </c>
      <c r="I17" s="11">
        <f>I18</f>
        <v>833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52</v>
      </c>
      <c r="B18" s="10" t="s">
        <v>182</v>
      </c>
      <c r="C18" s="10" t="s">
        <v>183</v>
      </c>
      <c r="D18" s="11">
        <f>D19</f>
        <v>0</v>
      </c>
      <c r="E18" s="11">
        <f>E19</f>
        <v>0</v>
      </c>
      <c r="F18" s="11">
        <f>G18+H18</f>
        <v>833</v>
      </c>
      <c r="G18" s="11">
        <f>G19</f>
        <v>0</v>
      </c>
      <c r="H18" s="11">
        <f>H19</f>
        <v>833</v>
      </c>
      <c r="I18" s="11">
        <f>I19</f>
        <v>833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55</v>
      </c>
      <c r="B19" s="10" t="s">
        <v>185</v>
      </c>
      <c r="C19" s="10" t="s">
        <v>186</v>
      </c>
      <c r="D19" s="11">
        <v>0</v>
      </c>
      <c r="E19" s="11">
        <v>0</v>
      </c>
      <c r="F19" s="11">
        <f>G19+H19</f>
        <v>833</v>
      </c>
      <c r="G19" s="11">
        <v>0</v>
      </c>
      <c r="H19" s="11">
        <v>833</v>
      </c>
      <c r="I19" s="11">
        <v>833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188</v>
      </c>
      <c r="C20" s="10" t="s">
        <v>189</v>
      </c>
      <c r="D20" s="11">
        <f>D21</f>
        <v>2992009</v>
      </c>
      <c r="E20" s="11">
        <f>E21</f>
        <v>2992009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191</v>
      </c>
      <c r="C21" s="10" t="s">
        <v>192</v>
      </c>
      <c r="D21" s="11">
        <f>+D22</f>
        <v>2992009</v>
      </c>
      <c r="E21" s="11">
        <f>+E22</f>
        <v>2992009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194</v>
      </c>
      <c r="C22" s="10" t="s">
        <v>195</v>
      </c>
      <c r="D22" s="11">
        <v>2992009</v>
      </c>
      <c r="E22" s="11">
        <v>2992009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x14ac:dyDescent="0.25">
      <c r="A23" s="10" t="s">
        <v>231</v>
      </c>
      <c r="B23" s="10" t="s">
        <v>197</v>
      </c>
      <c r="C23" s="10" t="s">
        <v>198</v>
      </c>
      <c r="D23" s="11">
        <f>D24</f>
        <v>0</v>
      </c>
      <c r="E23" s="11">
        <f>E24</f>
        <v>13762450</v>
      </c>
      <c r="F23" s="11">
        <f>G23+H23</f>
        <v>10347930</v>
      </c>
      <c r="G23" s="11">
        <f>G24</f>
        <v>0</v>
      </c>
      <c r="H23" s="11">
        <f>H24</f>
        <v>10347930</v>
      </c>
      <c r="I23" s="11">
        <f>I24</f>
        <v>10347930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91</v>
      </c>
      <c r="B24" s="10" t="s">
        <v>200</v>
      </c>
      <c r="C24" s="10" t="s">
        <v>201</v>
      </c>
      <c r="D24" s="11">
        <f>D25</f>
        <v>0</v>
      </c>
      <c r="E24" s="11">
        <f>E25</f>
        <v>13762450</v>
      </c>
      <c r="F24" s="11">
        <f>G24+H24</f>
        <v>10347930</v>
      </c>
      <c r="G24" s="11">
        <f>G25</f>
        <v>0</v>
      </c>
      <c r="H24" s="11">
        <f>H25</f>
        <v>10347930</v>
      </c>
      <c r="I24" s="11">
        <f>I25</f>
        <v>10347930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203</v>
      </c>
      <c r="C25" s="10" t="s">
        <v>204</v>
      </c>
      <c r="D25" s="11">
        <f>+D26+D27+D28</f>
        <v>0</v>
      </c>
      <c r="E25" s="11">
        <f>+E26+E27+E28</f>
        <v>13762450</v>
      </c>
      <c r="F25" s="11">
        <f>G25+H25</f>
        <v>10347930</v>
      </c>
      <c r="G25" s="11">
        <f>+G26+G27+G28</f>
        <v>0</v>
      </c>
      <c r="H25" s="11">
        <f>+H26+H27+H28</f>
        <v>10347930</v>
      </c>
      <c r="I25" s="11">
        <f>+I26+I27+I28</f>
        <v>10347930</v>
      </c>
      <c r="J25" s="11">
        <f>+J26+J27+J28</f>
        <v>0</v>
      </c>
      <c r="K25" s="11">
        <f>F25-I25-J25</f>
        <v>0</v>
      </c>
    </row>
    <row r="26" spans="1:12" s="6" customFormat="1" ht="33" x14ac:dyDescent="0.25">
      <c r="A26" s="10" t="s">
        <v>115</v>
      </c>
      <c r="B26" s="10" t="s">
        <v>206</v>
      </c>
      <c r="C26" s="10" t="s">
        <v>207</v>
      </c>
      <c r="D26" s="11">
        <v>0</v>
      </c>
      <c r="E26" s="11">
        <v>192000</v>
      </c>
      <c r="F26" s="11">
        <f>G26+H26</f>
        <v>49973</v>
      </c>
      <c r="G26" s="11">
        <v>0</v>
      </c>
      <c r="H26" s="11">
        <v>49973</v>
      </c>
      <c r="I26" s="11">
        <v>49973</v>
      </c>
      <c r="J26" s="11">
        <v>0</v>
      </c>
      <c r="K26" s="11">
        <f>F26-I26-J26</f>
        <v>0</v>
      </c>
    </row>
    <row r="27" spans="1:12" s="6" customFormat="1" ht="22.5" x14ac:dyDescent="0.25">
      <c r="A27" s="10" t="s">
        <v>256</v>
      </c>
      <c r="B27" s="10" t="s">
        <v>215</v>
      </c>
      <c r="C27" s="10" t="s">
        <v>216</v>
      </c>
      <c r="D27" s="11">
        <v>0</v>
      </c>
      <c r="E27" s="11">
        <v>2234234</v>
      </c>
      <c r="F27" s="11">
        <f>G27+H27</f>
        <v>1633701</v>
      </c>
      <c r="G27" s="11">
        <v>0</v>
      </c>
      <c r="H27" s="11">
        <v>1633701</v>
      </c>
      <c r="I27" s="11">
        <v>1633701</v>
      </c>
      <c r="J27" s="11">
        <v>0</v>
      </c>
      <c r="K27" s="11">
        <f>F27-I27-J27</f>
        <v>0</v>
      </c>
    </row>
    <row r="28" spans="1:12" s="6" customFormat="1" ht="33" x14ac:dyDescent="0.25">
      <c r="A28" s="10" t="s">
        <v>148</v>
      </c>
      <c r="B28" s="10" t="s">
        <v>218</v>
      </c>
      <c r="C28" s="10" t="s">
        <v>219</v>
      </c>
      <c r="D28" s="11">
        <v>0</v>
      </c>
      <c r="E28" s="11">
        <v>11336216</v>
      </c>
      <c r="F28" s="11">
        <f>G28+H28</f>
        <v>8664256</v>
      </c>
      <c r="G28" s="11">
        <v>0</v>
      </c>
      <c r="H28" s="11">
        <v>8664256</v>
      </c>
      <c r="I28" s="11">
        <v>8664256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220</v>
      </c>
      <c r="B30" s="13"/>
      <c r="C30" s="13"/>
      <c r="D30" s="13"/>
      <c r="E30" s="13"/>
      <c r="F30" s="13"/>
      <c r="G30" s="13"/>
      <c r="H30" s="13"/>
      <c r="I30" s="13" t="s">
        <v>222</v>
      </c>
      <c r="J30" s="13"/>
      <c r="K30" s="13"/>
      <c r="L30" s="13"/>
    </row>
    <row r="31" spans="1:12" x14ac:dyDescent="0.25">
      <c r="A31" s="3" t="s">
        <v>221</v>
      </c>
      <c r="B31" s="3"/>
      <c r="C31" s="3"/>
      <c r="D31" s="3"/>
      <c r="E31" s="3"/>
      <c r="F31" s="3"/>
      <c r="G31" s="3"/>
      <c r="H31" s="3"/>
      <c r="I31" s="3" t="s">
        <v>223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2024-03-14T12:04:41Z</dcterms:created>
  <dcterms:modified xsi:type="dcterms:W3CDTF">2024-03-14T12:04:53Z</dcterms:modified>
</cp:coreProperties>
</file>