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2F82D219-21F6-4D97-9C83-622122C0B030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 s="1"/>
  <c r="F21" i="3"/>
  <c r="K21" i="3"/>
  <c r="D16" i="2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D15" i="2" s="1"/>
  <c r="D14" i="2" s="1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D31" i="2" s="1"/>
  <c r="E32" i="2"/>
  <c r="E31" i="2" s="1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D49" i="2" s="1"/>
  <c r="E50" i="2"/>
  <c r="E49" i="2" s="1"/>
  <c r="G50" i="2"/>
  <c r="F50" i="2" s="1"/>
  <c r="K50" i="2" s="1"/>
  <c r="H50" i="2"/>
  <c r="I50" i="2"/>
  <c r="I49" i="2" s="1"/>
  <c r="J50" i="2"/>
  <c r="F51" i="2"/>
  <c r="K51" i="2"/>
  <c r="F52" i="2"/>
  <c r="K52" i="2"/>
  <c r="G53" i="2"/>
  <c r="I53" i="2"/>
  <c r="D54" i="2"/>
  <c r="D53" i="2" s="1"/>
  <c r="E54" i="2"/>
  <c r="E53" i="2" s="1"/>
  <c r="G54" i="2"/>
  <c r="F54" i="2" s="1"/>
  <c r="K54" i="2" s="1"/>
  <c r="H54" i="2"/>
  <c r="H53" i="2" s="1"/>
  <c r="I54" i="2"/>
  <c r="J54" i="2"/>
  <c r="J53" i="2" s="1"/>
  <c r="J49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F66" i="2"/>
  <c r="K66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F19" i="1"/>
  <c r="K19" i="1" s="1"/>
  <c r="G19" i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/>
  <c r="D33" i="1"/>
  <c r="D32" i="1" s="1"/>
  <c r="E33" i="1"/>
  <c r="E32" i="1" s="1"/>
  <c r="F33" i="1"/>
  <c r="K33" i="1" s="1"/>
  <c r="G33" i="1"/>
  <c r="H33" i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 s="1"/>
  <c r="G42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E47" i="1"/>
  <c r="E46" i="1" s="1"/>
  <c r="D48" i="1"/>
  <c r="D47" i="1" s="1"/>
  <c r="D46" i="1" s="1"/>
  <c r="E48" i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E50" i="1" s="1"/>
  <c r="F51" i="1"/>
  <c r="K51" i="1" s="1"/>
  <c r="G51" i="1"/>
  <c r="H51" i="1"/>
  <c r="I51" i="1"/>
  <c r="J51" i="1"/>
  <c r="F52" i="1"/>
  <c r="K52" i="1"/>
  <c r="F53" i="1"/>
  <c r="K53" i="1" s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 s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 s="1"/>
  <c r="F68" i="1"/>
  <c r="K68" i="1"/>
  <c r="F69" i="1"/>
  <c r="K69" i="1"/>
  <c r="H11" i="3" l="1"/>
  <c r="F14" i="3"/>
  <c r="K14" i="3" s="1"/>
  <c r="G13" i="3"/>
  <c r="E11" i="3"/>
  <c r="D11" i="3"/>
  <c r="G18" i="3"/>
  <c r="D44" i="2"/>
  <c r="E13" i="2"/>
  <c r="E12" i="2" s="1"/>
  <c r="E11" i="2" s="1"/>
  <c r="D13" i="2"/>
  <c r="D12" i="2" s="1"/>
  <c r="D11" i="2" s="1"/>
  <c r="J44" i="2"/>
  <c r="J31" i="2"/>
  <c r="J13" i="2" s="1"/>
  <c r="J12" i="2" s="1"/>
  <c r="J11" i="2" s="1"/>
  <c r="E44" i="2"/>
  <c r="I44" i="2"/>
  <c r="I31" i="2"/>
  <c r="H49" i="2"/>
  <c r="H44" i="2"/>
  <c r="H31" i="2"/>
  <c r="H13" i="2" s="1"/>
  <c r="H12" i="2" s="1"/>
  <c r="H11" i="2" s="1"/>
  <c r="F53" i="2"/>
  <c r="K53" i="2" s="1"/>
  <c r="I13" i="2"/>
  <c r="I12" i="2" s="1"/>
  <c r="I11" i="2" s="1"/>
  <c r="G36" i="2"/>
  <c r="F36" i="2" s="1"/>
  <c r="K36" i="2" s="1"/>
  <c r="G15" i="2"/>
  <c r="G62" i="2"/>
  <c r="G22" i="2"/>
  <c r="G41" i="2"/>
  <c r="F41" i="2" s="1"/>
  <c r="K41" i="2" s="1"/>
  <c r="G49" i="2"/>
  <c r="G31" i="2"/>
  <c r="G46" i="2"/>
  <c r="I14" i="1"/>
  <c r="D50" i="1"/>
  <c r="D45" i="1"/>
  <c r="H14" i="1"/>
  <c r="E45" i="1"/>
  <c r="J50" i="1"/>
  <c r="F42" i="1"/>
  <c r="K42" i="1" s="1"/>
  <c r="E14" i="1"/>
  <c r="E13" i="1" s="1"/>
  <c r="I50" i="1"/>
  <c r="I45" i="1" s="1"/>
  <c r="J45" i="1"/>
  <c r="J32" i="1"/>
  <c r="J14" i="1" s="1"/>
  <c r="J13" i="1" s="1"/>
  <c r="D14" i="1"/>
  <c r="D13" i="1" s="1"/>
  <c r="H50" i="1"/>
  <c r="I32" i="1"/>
  <c r="H45" i="1"/>
  <c r="H32" i="1"/>
  <c r="G16" i="1"/>
  <c r="G54" i="1"/>
  <c r="F54" i="1" s="1"/>
  <c r="K54" i="1" s="1"/>
  <c r="G63" i="1"/>
  <c r="G47" i="1"/>
  <c r="G23" i="1"/>
  <c r="G37" i="1"/>
  <c r="F37" i="1" s="1"/>
  <c r="K37" i="1" s="1"/>
  <c r="F18" i="3" l="1"/>
  <c r="K18" i="3" s="1"/>
  <c r="G17" i="3"/>
  <c r="F17" i="3" s="1"/>
  <c r="K17" i="3" s="1"/>
  <c r="F13" i="3"/>
  <c r="K13" i="3" s="1"/>
  <c r="G12" i="3"/>
  <c r="F22" i="2"/>
  <c r="K22" i="2" s="1"/>
  <c r="G21" i="2"/>
  <c r="F21" i="2" s="1"/>
  <c r="K21" i="2" s="1"/>
  <c r="F62" i="2"/>
  <c r="K62" i="2" s="1"/>
  <c r="G61" i="2"/>
  <c r="F61" i="2" s="1"/>
  <c r="K61" i="2" s="1"/>
  <c r="F15" i="2"/>
  <c r="K15" i="2" s="1"/>
  <c r="G14" i="2"/>
  <c r="G45" i="2"/>
  <c r="F46" i="2"/>
  <c r="K46" i="2" s="1"/>
  <c r="F31" i="2"/>
  <c r="K31" i="2" s="1"/>
  <c r="F49" i="2"/>
  <c r="K49" i="2" s="1"/>
  <c r="J11" i="1"/>
  <c r="J12" i="1"/>
  <c r="D11" i="1"/>
  <c r="D12" i="1"/>
  <c r="F16" i="1"/>
  <c r="K16" i="1" s="1"/>
  <c r="G15" i="1"/>
  <c r="I13" i="1"/>
  <c r="G50" i="1"/>
  <c r="F50" i="1" s="1"/>
  <c r="K50" i="1" s="1"/>
  <c r="E11" i="1"/>
  <c r="E12" i="1"/>
  <c r="F23" i="1"/>
  <c r="K23" i="1" s="1"/>
  <c r="G22" i="1"/>
  <c r="F22" i="1" s="1"/>
  <c r="K22" i="1" s="1"/>
  <c r="G32" i="1"/>
  <c r="F32" i="1" s="1"/>
  <c r="K32" i="1" s="1"/>
  <c r="G46" i="1"/>
  <c r="F47" i="1"/>
  <c r="K47" i="1" s="1"/>
  <c r="F63" i="1"/>
  <c r="K63" i="1" s="1"/>
  <c r="G62" i="1"/>
  <c r="F62" i="1" s="1"/>
  <c r="K62" i="1" s="1"/>
  <c r="H13" i="1"/>
  <c r="G11" i="3" l="1"/>
  <c r="F11" i="3" s="1"/>
  <c r="K11" i="3" s="1"/>
  <c r="F12" i="3"/>
  <c r="K12" i="3" s="1"/>
  <c r="F45" i="2"/>
  <c r="K45" i="2" s="1"/>
  <c r="G44" i="2"/>
  <c r="F44" i="2" s="1"/>
  <c r="K44" i="2" s="1"/>
  <c r="G13" i="2"/>
  <c r="F14" i="2"/>
  <c r="K14" i="2" s="1"/>
  <c r="I11" i="1"/>
  <c r="I12" i="1"/>
  <c r="F46" i="1"/>
  <c r="K46" i="1" s="1"/>
  <c r="G45" i="1"/>
  <c r="F45" i="1" s="1"/>
  <c r="K45" i="1" s="1"/>
  <c r="F15" i="1"/>
  <c r="K15" i="1" s="1"/>
  <c r="G14" i="1"/>
  <c r="H11" i="1"/>
  <c r="H12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2" i="1"/>
  <c r="F12" i="1" s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<sst xmlns="http://schemas.openxmlformats.org/spreadsheetml/2006/main" count="447" uniqueCount="236">
  <si>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</si>
  <si>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</si>
  <si>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</si>
  <si>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</si>
  <si>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</si>
  <si>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</si>
  <si>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</si>
  <si>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</si>
  <si>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</si>
  <si>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</si>
  <si>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</si>
  <si>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</si>
  <si>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</si>
  <si>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</si>
  <si>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</si>
  <si>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</si>
  <si>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</si>
  <si>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</si>
  <si>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</si>
  <si>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</si>
  <si>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</si>
  <si>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</si>
  <si>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</si>
  <si>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</si>
  <si>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</si>
  <si>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</si>
  <si>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</si>
  <si>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</si>
  <si>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</si>
  <si>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</si>
  <si>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</si>
  <si>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</si>
  <si>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</si>
  <si>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</si>
  <si>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</si>
  <si>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</si>
  <si>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</si>
  <si>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</si>
  <si>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</si>
  <si>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</si>
  <si>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</si>
  <si>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</si>
  <si>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</si>
  <si>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</si>
  <si>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</si>
  <si>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</si>
  <si>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</si>
  <si>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</si>
  <si>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</si>
  <si>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</si>
  <si>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</si>
  <si>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</si>
  <si>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</si>
  <si>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</si>
  <si>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</si>
  <si>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</si>
  <si>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</si>
  <si>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</si>
  <si>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</si>
  <si>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</si>
  <si>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</si>
  <si>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</si>
  <si>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</si>
  <si>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</si>
  <si>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</si>
  <si>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</si>
  <si>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</si>
  <si>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</si>
  <si>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</si>
  <si>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</si>
  <si>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</si>
  <si>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</si>
  <si>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</si>
  <si>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</si>
  <si>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</si>
  <si>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</si>
  <si>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</si>
  <si>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</si>
  <si>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</si>
  <si>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</si>
  <si>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</si>
  <si>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</si>
  <si>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</si>
  <si>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</si>
  <si>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</si>
  <si>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</si>
  <si>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</si>
  <si>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</si>
  <si>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</si>
  <si>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</si>
  <si>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</si>
  <si>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</si>
  <si>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</si>
  <si>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</si>
  <si>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</si>
  <si>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</si>
  <si>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</si>
  <si>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</si>
  <si>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</si>
  <si>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</si>
  <si>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</si>
  <si>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</si>
  <si>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</si>
  <si>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</si>
  <si>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</si>
  <si>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</si>
  <si>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</si>
  <si>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</si>
  <si>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</si>
  <si>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</si>
  <si>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</si>
  <si>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</si>
  <si>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</si>
  <si>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</si>
  <si>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</si>
  <si>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</si>
  <si>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</si>
  <si>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</si>
  <si>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</si>
  <si>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</si>
  <si>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</si>
  <si>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</si>
  <si>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</si>
  <si>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</si>
  <si>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</si>
  <si>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</si>
  <si>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</si>
  <si>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</si>
  <si>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</si>
  <si>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</si>
  <si>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</si>
  <si>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</si>
  <si>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</si>
  <si>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</si>
  <si>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</si>
  <si>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</si>
  <si>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</si>
  <si>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</si>
  <si>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</si>
  <si>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</si>
  <si>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</si>
  <si>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</si>
  <si>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</si>
  <si>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</si>
  <si>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</si>
  <si>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</si>
  <si>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</si>
  <si>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</si>
  <si>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</si>
  <si>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</si>
  <si>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</si>
  <si>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</si>
  <si>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</si>
  <si>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</si>
  <si>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</si>
  <si>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</si>
  <si>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</si>
  <si>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</si>
  <si>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</si>
  <si>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</si>
  <si>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</si>
  <si>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</si>
  <si>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</si>
  <si>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</si>
  <si>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</si>
  <si>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</si>
  <si>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</si>
  <si>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</si>
  <si>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</si>
  <si>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</si>
  <si>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</si>
  <si>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</si>
  <si>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</si>
  <si>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</si>
  <si>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</si>
  <si>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</si>
  <si>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</si>
  <si>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</si>
  <si>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</si>
  <si>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</si>
  <si>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</si>
  <si>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154</t>
  </si>
  <si>
    <t>Subventii pentru finantarea cheltuielilor de capital pentru unitatile de invatamant preuniversitar</t>
  </si>
  <si>
    <t>42.02.14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</si>
  <si>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</si>
  <si>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</si>
  <si>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</si>
  <si>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</si>
  <si>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</si>
  <si>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</si>
  <si>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</si>
  <si>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</si>
  <si>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</si>
  <si>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</si>
  <si>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</si>
  <si>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</si>
  <si>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</si>
  <si>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</si>
  <si>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</si>
  <si>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</si>
  <si>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</si>
  <si>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</si>
  <si>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</si>
  <si>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</si>
  <si>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</si>
  <si>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</si>
  <si>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</si>
  <si>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</si>
  <si>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</si>
  <si>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</si>
  <si>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</si>
  <si>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</si>
  <si>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</si>
  <si>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</si>
  <si>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</si>
  <si>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</si>
  <si>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</si>
  <si>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</si>
  <si>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</si>
  <si>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</si>
  <si>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</si>
  <si>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</si>
  <si>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</si>
  <si>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</si>
  <si>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</si>
  <si>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</si>
  <si>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</si>
  <si>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118</t>
  </si>
  <si>
    <t>121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</si>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</sst>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</f>
        <v>11162211</v>
      </c>
      <c r="E11" s="11">
        <f>E13+E62</f>
        <v>13182517</v>
      </c>
      <c r="F11" s="11">
        <f>G11+H11</f>
        <v>19632401</v>
      </c>
      <c r="G11" s="11">
        <f>G13+G62</f>
        <v>4212845</v>
      </c>
      <c r="H11" s="11">
        <f>H13+H62</f>
        <v>15419556</v>
      </c>
      <c r="I11" s="11">
        <f>I13+I62</f>
        <v>14085139</v>
      </c>
      <c r="J11" s="11">
        <f>J13+J62</f>
        <v>1437820</v>
      </c>
      <c r="K11" s="11">
        <f>F11-I11-J11</f>
        <v>4109442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3473000</v>
      </c>
      <c r="E12" s="11">
        <f>E13-E33</f>
        <v>4038100</v>
      </c>
      <c r="F12" s="11">
        <f>G12+H12</f>
        <v>10575532</v>
      </c>
      <c r="G12" s="11">
        <f>G13-G33</f>
        <v>4212845</v>
      </c>
      <c r="H12" s="11">
        <f>H13-H33</f>
        <v>6362687</v>
      </c>
      <c r="I12" s="11">
        <f>I13-I33</f>
        <v>5028270</v>
      </c>
      <c r="J12" s="11">
        <f>J13-J33</f>
        <v>1437820</v>
      </c>
      <c r="K12" s="11">
        <f>F12-I12-J12</f>
        <v>4109442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8769000</v>
      </c>
      <c r="E13" s="11">
        <f>E14+E45</f>
        <v>10032100</v>
      </c>
      <c r="F13" s="11">
        <f>G13+H13</f>
        <v>16568065</v>
      </c>
      <c r="G13" s="11">
        <f>G14+G45</f>
        <v>4212845</v>
      </c>
      <c r="H13" s="11">
        <f>H14+H45</f>
        <v>12355220</v>
      </c>
      <c r="I13" s="11">
        <f>I14+I45</f>
        <v>11020803</v>
      </c>
      <c r="J13" s="11">
        <f>J14+J45</f>
        <v>1437820</v>
      </c>
      <c r="K13" s="11">
        <f>F13-I13-J13</f>
        <v>4109442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8466000</v>
      </c>
      <c r="E14" s="11">
        <f>E15+E22+E32+E42</f>
        <v>9462100</v>
      </c>
      <c r="F14" s="11">
        <f>G14+H14</f>
        <v>14123834</v>
      </c>
      <c r="G14" s="11">
        <f>G15+G22+G32+G42</f>
        <v>2485532</v>
      </c>
      <c r="H14" s="11">
        <f>H15+H22+H32+H42</f>
        <v>11638302</v>
      </c>
      <c r="I14" s="11">
        <f>I15+I22+I32+I42</f>
        <v>10383099</v>
      </c>
      <c r="J14" s="11">
        <f>J15+J22+J32+J42</f>
        <v>1195498</v>
      </c>
      <c r="K14" s="11">
        <f>F14-I14-J14</f>
        <v>2545237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1514000</v>
      </c>
      <c r="E15" s="11">
        <f>+E16</f>
        <v>1683000</v>
      </c>
      <c r="F15" s="11">
        <f>G15+H15</f>
        <v>2729844</v>
      </c>
      <c r="G15" s="11">
        <f>+G16</f>
        <v>0</v>
      </c>
      <c r="H15" s="11">
        <f>+H16</f>
        <v>2729844</v>
      </c>
      <c r="I15" s="11">
        <f>+I16</f>
        <v>2729844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1514000</v>
      </c>
      <c r="E16" s="11">
        <f>E17+E19</f>
        <v>1683000</v>
      </c>
      <c r="F16" s="11">
        <f>G16+H16</f>
        <v>2729844</v>
      </c>
      <c r="G16" s="11">
        <f>G17+G19</f>
        <v>0</v>
      </c>
      <c r="H16" s="11">
        <f>H17+H19</f>
        <v>2729844</v>
      </c>
      <c r="I16" s="11">
        <f>I17+I19</f>
        <v>2729844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13000</v>
      </c>
      <c r="F17" s="11">
        <f>G17+H17</f>
        <v>11964</v>
      </c>
      <c r="G17" s="11">
        <f>+G18</f>
        <v>0</v>
      </c>
      <c r="H17" s="11">
        <f>+H18</f>
        <v>11964</v>
      </c>
      <c r="I17" s="11">
        <f>+I18</f>
        <v>11964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13000</v>
      </c>
      <c r="F18" s="11">
        <f>G18+H18</f>
        <v>11964</v>
      </c>
      <c r="G18" s="11">
        <v>0</v>
      </c>
      <c r="H18" s="11">
        <v>11964</v>
      </c>
      <c r="I18" s="11">
        <v>11964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1504000</v>
      </c>
      <c r="E19" s="11">
        <f>E20+E21</f>
        <v>1670000</v>
      </c>
      <c r="F19" s="11">
        <f>G19+H19</f>
        <v>2717880</v>
      </c>
      <c r="G19" s="11">
        <f>G20+G21</f>
        <v>0</v>
      </c>
      <c r="H19" s="11">
        <f>H20+H21</f>
        <v>2717880</v>
      </c>
      <c r="I19" s="11">
        <f>I20+I21</f>
        <v>2717880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1179000</v>
      </c>
      <c r="E20" s="11">
        <v>1317000</v>
      </c>
      <c r="F20" s="11">
        <f>G20+H20</f>
        <v>2373375</v>
      </c>
      <c r="G20" s="11">
        <v>0</v>
      </c>
      <c r="H20" s="11">
        <v>2373375</v>
      </c>
      <c r="I20" s="11">
        <v>2373375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325000</v>
      </c>
      <c r="E21" s="11">
        <v>353000</v>
      </c>
      <c r="F21" s="11">
        <f>G21+H21</f>
        <v>344505</v>
      </c>
      <c r="G21" s="11">
        <v>0</v>
      </c>
      <c r="H21" s="11">
        <v>344505</v>
      </c>
      <c r="I21" s="11">
        <v>344505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1080000</v>
      </c>
      <c r="E22" s="11">
        <f>E23</f>
        <v>1117000</v>
      </c>
      <c r="F22" s="11">
        <f>G22+H22</f>
        <v>4289029</v>
      </c>
      <c r="G22" s="11">
        <f>G23</f>
        <v>2126561</v>
      </c>
      <c r="H22" s="11">
        <f>H23</f>
        <v>2162468</v>
      </c>
      <c r="I22" s="11">
        <f>I23</f>
        <v>1002714</v>
      </c>
      <c r="J22" s="11">
        <f>J23</f>
        <v>1135855</v>
      </c>
      <c r="K22" s="11">
        <f>F22-I22-J22</f>
        <v>2150460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1080000</v>
      </c>
      <c r="E23" s="11">
        <f>E24+E27+E31</f>
        <v>1117000</v>
      </c>
      <c r="F23" s="11">
        <f>G23+H23</f>
        <v>4289029</v>
      </c>
      <c r="G23" s="11">
        <f>G24+G27+G31</f>
        <v>2126561</v>
      </c>
      <c r="H23" s="11">
        <f>H24+H27+H31</f>
        <v>2162468</v>
      </c>
      <c r="I23" s="11">
        <f>I24+I27+I31</f>
        <v>1002714</v>
      </c>
      <c r="J23" s="11">
        <f>J24+J27+J31</f>
        <v>1135855</v>
      </c>
      <c r="K23" s="11">
        <f>F23-I23-J23</f>
        <v>2150460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600000</v>
      </c>
      <c r="E24" s="11">
        <f>E25+E26</f>
        <v>600000</v>
      </c>
      <c r="F24" s="11">
        <f>G24+H24</f>
        <v>1949320</v>
      </c>
      <c r="G24" s="11">
        <f>G25+G26</f>
        <v>383656</v>
      </c>
      <c r="H24" s="11">
        <f>H25+H26</f>
        <v>1565664</v>
      </c>
      <c r="I24" s="11">
        <f>I25+I26</f>
        <v>535230</v>
      </c>
      <c r="J24" s="11">
        <f>J25+J26</f>
        <v>982464</v>
      </c>
      <c r="K24" s="11">
        <f>F24-I24-J24</f>
        <v>431626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100000</v>
      </c>
      <c r="F25" s="11">
        <f>G25+H25</f>
        <v>265309</v>
      </c>
      <c r="G25" s="11">
        <v>157510</v>
      </c>
      <c r="H25" s="11">
        <v>107799</v>
      </c>
      <c r="I25" s="11">
        <v>93201</v>
      </c>
      <c r="J25" s="11">
        <v>29544</v>
      </c>
      <c r="K25" s="11">
        <f>F25-I25-J25</f>
        <v>142564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500000</v>
      </c>
      <c r="E26" s="11">
        <v>500000</v>
      </c>
      <c r="F26" s="11">
        <f>G26+H26</f>
        <v>1684011</v>
      </c>
      <c r="G26" s="11">
        <v>226146</v>
      </c>
      <c r="H26" s="11">
        <v>1457865</v>
      </c>
      <c r="I26" s="11">
        <v>442029</v>
      </c>
      <c r="J26" s="11">
        <v>952920</v>
      </c>
      <c r="K26" s="11">
        <f>F26-I26-J26</f>
        <v>289062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450000</v>
      </c>
      <c r="E27" s="11">
        <f>E28+E29+E30</f>
        <v>487000</v>
      </c>
      <c r="F27" s="11">
        <f>G27+H27</f>
        <v>2317848</v>
      </c>
      <c r="G27" s="11">
        <f>G28+G29+G30</f>
        <v>1742805</v>
      </c>
      <c r="H27" s="11">
        <f>H28+H29+H30</f>
        <v>575043</v>
      </c>
      <c r="I27" s="11">
        <f>I28+I29+I30</f>
        <v>467484</v>
      </c>
      <c r="J27" s="11">
        <f>J28+J29+J30</f>
        <v>132430</v>
      </c>
      <c r="K27" s="11">
        <f>F27-I27-J27</f>
        <v>1717934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100000</v>
      </c>
      <c r="F28" s="11">
        <f>G28+H28</f>
        <v>448587</v>
      </c>
      <c r="G28" s="11">
        <v>334205</v>
      </c>
      <c r="H28" s="11">
        <v>114382</v>
      </c>
      <c r="I28" s="11">
        <v>110696</v>
      </c>
      <c r="J28" s="11">
        <v>24705</v>
      </c>
      <c r="K28" s="11">
        <f>F28-I28-J28</f>
        <v>313186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50000</v>
      </c>
      <c r="F29" s="11">
        <f>G29+H29</f>
        <v>98743</v>
      </c>
      <c r="G29" s="11">
        <v>53983</v>
      </c>
      <c r="H29" s="11">
        <v>44760</v>
      </c>
      <c r="I29" s="11">
        <v>37442</v>
      </c>
      <c r="J29" s="11">
        <v>3384</v>
      </c>
      <c r="K29" s="11">
        <f>F29-I29-J29</f>
        <v>57917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300000</v>
      </c>
      <c r="E30" s="11">
        <v>337000</v>
      </c>
      <c r="F30" s="11">
        <f>G30+H30</f>
        <v>1770518</v>
      </c>
      <c r="G30" s="11">
        <v>1354617</v>
      </c>
      <c r="H30" s="11">
        <v>415901</v>
      </c>
      <c r="I30" s="11">
        <v>319346</v>
      </c>
      <c r="J30" s="11">
        <v>104341</v>
      </c>
      <c r="K30" s="11">
        <f>F30-I30-J30</f>
        <v>1346831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</v>
      </c>
      <c r="E31" s="11">
        <v>30000</v>
      </c>
      <c r="F31" s="11">
        <f>G31+H31</f>
        <v>21861</v>
      </c>
      <c r="G31" s="11">
        <v>100</v>
      </c>
      <c r="H31" s="11">
        <v>21761</v>
      </c>
      <c r="I31" s="11">
        <v>0</v>
      </c>
      <c r="J31" s="11">
        <v>20961</v>
      </c>
      <c r="K31" s="11">
        <f>F31-I31-J31</f>
        <v>900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5672000</v>
      </c>
      <c r="E32" s="11">
        <f>E33+E37</f>
        <v>6462000</v>
      </c>
      <c r="F32" s="11">
        <f>G32+H32</f>
        <v>6865684</v>
      </c>
      <c r="G32" s="11">
        <f>G33+G37</f>
        <v>353038</v>
      </c>
      <c r="H32" s="11">
        <f>H33+H37</f>
        <v>6512646</v>
      </c>
      <c r="I32" s="11">
        <f>I33+I37</f>
        <v>6421259</v>
      </c>
      <c r="J32" s="11">
        <f>J33+J37</f>
        <v>55323</v>
      </c>
      <c r="K32" s="11">
        <f>F32-I32-J32</f>
        <v>389102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5296000</v>
      </c>
      <c r="E33" s="11">
        <f>+E34+E35+E36</f>
        <v>5994000</v>
      </c>
      <c r="F33" s="11">
        <f>G33+H33</f>
        <v>5992533</v>
      </c>
      <c r="G33" s="11">
        <f>+G34+G35+G36</f>
        <v>0</v>
      </c>
      <c r="H33" s="11">
        <f>+H34+H35+H36</f>
        <v>5992533</v>
      </c>
      <c r="I33" s="11">
        <f>+I34+I35+I36</f>
        <v>5992533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2510000</v>
      </c>
      <c r="E34" s="11">
        <v>2356000</v>
      </c>
      <c r="F34" s="11">
        <f>G34+H34</f>
        <v>2354533</v>
      </c>
      <c r="G34" s="11">
        <v>0</v>
      </c>
      <c r="H34" s="11">
        <v>2354533</v>
      </c>
      <c r="I34" s="11">
        <v>2354533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2776000</v>
      </c>
      <c r="E36" s="11">
        <v>3628000</v>
      </c>
      <c r="F36" s="11">
        <f>G36+H36</f>
        <v>3628000</v>
      </c>
      <c r="G36" s="11">
        <v>0</v>
      </c>
      <c r="H36" s="11">
        <v>3628000</v>
      </c>
      <c r="I36" s="11">
        <v>3628000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376000</v>
      </c>
      <c r="E37" s="11">
        <f>E38+E41</f>
        <v>468000</v>
      </c>
      <c r="F37" s="11">
        <f>G37+H37</f>
        <v>873151</v>
      </c>
      <c r="G37" s="11">
        <f>G38+G41</f>
        <v>353038</v>
      </c>
      <c r="H37" s="11">
        <f>H38+H41</f>
        <v>520113</v>
      </c>
      <c r="I37" s="11">
        <f>I38+I41</f>
        <v>428726</v>
      </c>
      <c r="J37" s="11">
        <f>J38+J41</f>
        <v>55323</v>
      </c>
      <c r="K37" s="11">
        <f>F37-I37-J37</f>
        <v>389102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376000</v>
      </c>
      <c r="E38" s="11">
        <f>E39+E40</f>
        <v>466000</v>
      </c>
      <c r="F38" s="11">
        <f>G38+H38</f>
        <v>865721</v>
      </c>
      <c r="G38" s="11">
        <f>G39+G40</f>
        <v>353038</v>
      </c>
      <c r="H38" s="11">
        <f>H39+H40</f>
        <v>512683</v>
      </c>
      <c r="I38" s="11">
        <f>I39+I40</f>
        <v>421296</v>
      </c>
      <c r="J38" s="11">
        <f>J39+J40</f>
        <v>55323</v>
      </c>
      <c r="K38" s="11">
        <f>F38-I38-J38</f>
        <v>389102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76000</v>
      </c>
      <c r="E39" s="11">
        <v>166000</v>
      </c>
      <c r="F39" s="11">
        <f>G39+H39</f>
        <v>522950</v>
      </c>
      <c r="G39" s="11">
        <v>296776</v>
      </c>
      <c r="H39" s="11">
        <v>226174</v>
      </c>
      <c r="I39" s="11">
        <v>167208</v>
      </c>
      <c r="J39" s="11">
        <v>39985</v>
      </c>
      <c r="K39" s="11">
        <f>F39-I39-J39</f>
        <v>315757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300000</v>
      </c>
      <c r="E40" s="11">
        <v>300000</v>
      </c>
      <c r="F40" s="11">
        <f>G40+H40</f>
        <v>342771</v>
      </c>
      <c r="G40" s="11">
        <v>56262</v>
      </c>
      <c r="H40" s="11">
        <v>286509</v>
      </c>
      <c r="I40" s="11">
        <v>254088</v>
      </c>
      <c r="J40" s="11">
        <v>15338</v>
      </c>
      <c r="K40" s="11">
        <f>F40-I40-J40</f>
        <v>73345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2000</v>
      </c>
      <c r="F41" s="11">
        <f>G41+H41</f>
        <v>7430</v>
      </c>
      <c r="G41" s="11">
        <v>0</v>
      </c>
      <c r="H41" s="11">
        <v>7430</v>
      </c>
      <c r="I41" s="11">
        <v>7430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200100</v>
      </c>
      <c r="F42" s="11">
        <f>G42+H42</f>
        <v>239277</v>
      </c>
      <c r="G42" s="11">
        <f>G43</f>
        <v>5933</v>
      </c>
      <c r="H42" s="11">
        <f>H43</f>
        <v>233344</v>
      </c>
      <c r="I42" s="11">
        <f>I43</f>
        <v>229282</v>
      </c>
      <c r="J42" s="11">
        <f>J43</f>
        <v>4320</v>
      </c>
      <c r="K42" s="11">
        <f>F42-I42-J42</f>
        <v>5675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200000</v>
      </c>
      <c r="E43" s="11">
        <f>E44</f>
        <v>200100</v>
      </c>
      <c r="F43" s="11">
        <f>G43+H43</f>
        <v>239277</v>
      </c>
      <c r="G43" s="11">
        <f>G44</f>
        <v>5933</v>
      </c>
      <c r="H43" s="11">
        <f>H44</f>
        <v>233344</v>
      </c>
      <c r="I43" s="11">
        <f>I44</f>
        <v>229282</v>
      </c>
      <c r="J43" s="11">
        <f>J44</f>
        <v>4320</v>
      </c>
      <c r="K43" s="11">
        <f>F43-I43-J43</f>
        <v>5675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200000</v>
      </c>
      <c r="E44" s="11">
        <v>200100</v>
      </c>
      <c r="F44" s="11">
        <f>G44+H44</f>
        <v>239277</v>
      </c>
      <c r="G44" s="11">
        <v>5933</v>
      </c>
      <c r="H44" s="11">
        <v>233344</v>
      </c>
      <c r="I44" s="11">
        <v>229282</v>
      </c>
      <c r="J44" s="11">
        <v>4320</v>
      </c>
      <c r="K44" s="11">
        <f>F44-I44-J44</f>
        <v>5675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303000</v>
      </c>
      <c r="E45" s="11">
        <f>E46+E50</f>
        <v>570000</v>
      </c>
      <c r="F45" s="11">
        <f>G45+H45</f>
        <v>2444231</v>
      </c>
      <c r="G45" s="11">
        <f>G46+G50</f>
        <v>1727313</v>
      </c>
      <c r="H45" s="11">
        <f>H46+H50</f>
        <v>716918</v>
      </c>
      <c r="I45" s="11">
        <f>I46+I50</f>
        <v>637704</v>
      </c>
      <c r="J45" s="11">
        <f>J46+J50</f>
        <v>242322</v>
      </c>
      <c r="K45" s="11">
        <f>F45-I45-J45</f>
        <v>1564205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72000</v>
      </c>
      <c r="E46" s="11">
        <f>E47</f>
        <v>87000</v>
      </c>
      <c r="F46" s="11">
        <f>G46+H46</f>
        <v>220491</v>
      </c>
      <c r="G46" s="11">
        <f>G47</f>
        <v>114648</v>
      </c>
      <c r="H46" s="11">
        <f>H47</f>
        <v>105843</v>
      </c>
      <c r="I46" s="11">
        <f>I47</f>
        <v>88231</v>
      </c>
      <c r="J46" s="11">
        <f>J47</f>
        <v>40588</v>
      </c>
      <c r="K46" s="11">
        <f>F46-I46-J46</f>
        <v>91672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72000</v>
      </c>
      <c r="E47" s="11">
        <f>+E48</f>
        <v>87000</v>
      </c>
      <c r="F47" s="11">
        <f>G47+H47</f>
        <v>220491</v>
      </c>
      <c r="G47" s="11">
        <f>+G48</f>
        <v>114648</v>
      </c>
      <c r="H47" s="11">
        <f>+H48</f>
        <v>105843</v>
      </c>
      <c r="I47" s="11">
        <f>+I48</f>
        <v>88231</v>
      </c>
      <c r="J47" s="11">
        <f>+J48</f>
        <v>40588</v>
      </c>
      <c r="K47" s="11">
        <f>F47-I47-J47</f>
        <v>91672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72000</v>
      </c>
      <c r="E48" s="11">
        <f>+E49</f>
        <v>87000</v>
      </c>
      <c r="F48" s="11">
        <f>G48+H48</f>
        <v>220491</v>
      </c>
      <c r="G48" s="11">
        <f>+G49</f>
        <v>114648</v>
      </c>
      <c r="H48" s="11">
        <f>+H49</f>
        <v>105843</v>
      </c>
      <c r="I48" s="11">
        <f>+I49</f>
        <v>88231</v>
      </c>
      <c r="J48" s="11">
        <f>+J49</f>
        <v>40588</v>
      </c>
      <c r="K48" s="11">
        <f>F48-I48-J48</f>
        <v>91672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72000</v>
      </c>
      <c r="E49" s="11">
        <v>87000</v>
      </c>
      <c r="F49" s="11">
        <f>G49+H49</f>
        <v>220491</v>
      </c>
      <c r="G49" s="11">
        <v>114648</v>
      </c>
      <c r="H49" s="11">
        <v>105843</v>
      </c>
      <c r="I49" s="11">
        <v>88231</v>
      </c>
      <c r="J49" s="11">
        <v>40588</v>
      </c>
      <c r="K49" s="11">
        <f>F49-I49-J49</f>
        <v>91672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231000</v>
      </c>
      <c r="E50" s="11">
        <f>E51+E54+E57</f>
        <v>483000</v>
      </c>
      <c r="F50" s="11">
        <f>G50+H50</f>
        <v>2223740</v>
      </c>
      <c r="G50" s="11">
        <f>G51+G54+G57</f>
        <v>1612665</v>
      </c>
      <c r="H50" s="11">
        <f>H51+H54+H57</f>
        <v>611075</v>
      </c>
      <c r="I50" s="11">
        <f>I51+I54+I57</f>
        <v>549473</v>
      </c>
      <c r="J50" s="11">
        <f>J51+J54+J57</f>
        <v>201734</v>
      </c>
      <c r="K50" s="11">
        <f>F50-I50-J50</f>
        <v>1472533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3000</v>
      </c>
      <c r="E51" s="11">
        <f>E52+E53</f>
        <v>5000</v>
      </c>
      <c r="F51" s="11">
        <f>G51+H51</f>
        <v>34615</v>
      </c>
      <c r="G51" s="11">
        <f>G52+G53</f>
        <v>34115</v>
      </c>
      <c r="H51" s="11">
        <f>H52+H53</f>
        <v>500</v>
      </c>
      <c r="I51" s="11">
        <f>I52+I53</f>
        <v>5100</v>
      </c>
      <c r="J51" s="11">
        <f>J52+J53</f>
        <v>413</v>
      </c>
      <c r="K51" s="11">
        <f>F51-I51-J51</f>
        <v>29102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3000</v>
      </c>
      <c r="E52" s="11">
        <v>5000</v>
      </c>
      <c r="F52" s="11">
        <f>G52+H52</f>
        <v>34065</v>
      </c>
      <c r="G52" s="11">
        <v>34065</v>
      </c>
      <c r="H52" s="11">
        <v>0</v>
      </c>
      <c r="I52" s="11">
        <v>5100</v>
      </c>
      <c r="J52" s="11">
        <v>413</v>
      </c>
      <c r="K52" s="11">
        <f>F52-I52-J52</f>
        <v>28552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50</v>
      </c>
      <c r="H53" s="11">
        <v>500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121000</v>
      </c>
      <c r="E54" s="11">
        <f>E55</f>
        <v>321000</v>
      </c>
      <c r="F54" s="11">
        <f>G54+H54</f>
        <v>1977434</v>
      </c>
      <c r="G54" s="11">
        <f>G55</f>
        <v>1561018</v>
      </c>
      <c r="H54" s="11">
        <f>H55</f>
        <v>416416</v>
      </c>
      <c r="I54" s="11">
        <f>I55</f>
        <v>362374</v>
      </c>
      <c r="J54" s="11">
        <f>J55</f>
        <v>178758</v>
      </c>
      <c r="K54" s="11">
        <f>F54-I54-J54</f>
        <v>1436302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121000</v>
      </c>
      <c r="E55" s="11">
        <f>E56</f>
        <v>321000</v>
      </c>
      <c r="F55" s="11">
        <f>G55+H55</f>
        <v>1977434</v>
      </c>
      <c r="G55" s="11">
        <f>G56</f>
        <v>1561018</v>
      </c>
      <c r="H55" s="11">
        <f>H56</f>
        <v>416416</v>
      </c>
      <c r="I55" s="11">
        <f>I56</f>
        <v>362374</v>
      </c>
      <c r="J55" s="11">
        <f>J56</f>
        <v>178758</v>
      </c>
      <c r="K55" s="11">
        <f>F55-I55-J55</f>
        <v>1436302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121000</v>
      </c>
      <c r="E56" s="11">
        <v>321000</v>
      </c>
      <c r="F56" s="11">
        <f>G56+H56</f>
        <v>1977434</v>
      </c>
      <c r="G56" s="11">
        <v>1561018</v>
      </c>
      <c r="H56" s="11">
        <v>416416</v>
      </c>
      <c r="I56" s="11">
        <v>362374</v>
      </c>
      <c r="J56" s="11">
        <v>178758</v>
      </c>
      <c r="K56" s="11">
        <f>F56-I56-J56</f>
        <v>1436302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107000</v>
      </c>
      <c r="E57" s="11">
        <f>+E58+E59</f>
        <v>157000</v>
      </c>
      <c r="F57" s="11">
        <f>G57+H57</f>
        <v>211691</v>
      </c>
      <c r="G57" s="11">
        <f>+G58+G59</f>
        <v>17532</v>
      </c>
      <c r="H57" s="11">
        <f>+H58+H59</f>
        <v>194159</v>
      </c>
      <c r="I57" s="11">
        <f>+I58+I59</f>
        <v>181999</v>
      </c>
      <c r="J57" s="11">
        <f>+J58+J59</f>
        <v>22563</v>
      </c>
      <c r="K57" s="11">
        <f>F57-I57-J57</f>
        <v>7129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60000</v>
      </c>
      <c r="E58" s="11">
        <v>75000</v>
      </c>
      <c r="F58" s="11">
        <f>G58+H58</f>
        <v>123433</v>
      </c>
      <c r="G58" s="11">
        <v>17532</v>
      </c>
      <c r="H58" s="11">
        <v>105901</v>
      </c>
      <c r="I58" s="11">
        <v>93741</v>
      </c>
      <c r="J58" s="11">
        <v>22563</v>
      </c>
      <c r="K58" s="11">
        <f>F58-I58-J58</f>
        <v>7129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47000</v>
      </c>
      <c r="E59" s="11">
        <v>82000</v>
      </c>
      <c r="F59" s="11">
        <f>G59+H59</f>
        <v>88258</v>
      </c>
      <c r="G59" s="11">
        <v>0</v>
      </c>
      <c r="H59" s="11">
        <v>88258</v>
      </c>
      <c r="I59" s="11">
        <v>88258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-1400000</v>
      </c>
      <c r="E60" s="11">
        <v>-1805000</v>
      </c>
      <c r="F60" s="11">
        <f>G60+H60</f>
        <v>-1378222</v>
      </c>
      <c r="G60" s="11">
        <v>0</v>
      </c>
      <c r="H60" s="11">
        <v>-1378222</v>
      </c>
      <c r="I60" s="11">
        <v>-1378222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1400000</v>
      </c>
      <c r="E61" s="11">
        <v>1805000</v>
      </c>
      <c r="F61" s="11">
        <f>G61+H61</f>
        <v>1378222</v>
      </c>
      <c r="G61" s="11">
        <v>0</v>
      </c>
      <c r="H61" s="11">
        <v>1378222</v>
      </c>
      <c r="I61" s="11">
        <v>1378222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2393211</v>
      </c>
      <c r="E62" s="11">
        <f>E63</f>
        <v>3150417</v>
      </c>
      <c r="F62" s="11">
        <f>G62+H62</f>
        <v>3064336</v>
      </c>
      <c r="G62" s="11">
        <f>G63</f>
        <v>0</v>
      </c>
      <c r="H62" s="11">
        <f>H63</f>
        <v>3064336</v>
      </c>
      <c r="I62" s="11">
        <f>I63</f>
        <v>3064336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2393211</v>
      </c>
      <c r="E63" s="11">
        <f>E64</f>
        <v>3150417</v>
      </c>
      <c r="F63" s="11">
        <f>G63+H63</f>
        <v>3064336</v>
      </c>
      <c r="G63" s="11">
        <f>G64</f>
        <v>0</v>
      </c>
      <c r="H63" s="11">
        <f>H64</f>
        <v>3064336</v>
      </c>
      <c r="I63" s="11">
        <f>I64</f>
        <v>3064336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+D65+D66+D67+D68+D69</f>
        <v>2393211</v>
      </c>
      <c r="E64" s="11">
        <f>+E65+E66+E67+E68+E69</f>
        <v>3150417</v>
      </c>
      <c r="F64" s="11">
        <f>G64+H64</f>
        <v>3064336</v>
      </c>
      <c r="G64" s="11">
        <f>+G65+G66+G67+G68+G69</f>
        <v>0</v>
      </c>
      <c r="H64" s="11">
        <f>+H65+H66+H67+H68+H69</f>
        <v>3064336</v>
      </c>
      <c r="I64" s="11">
        <f>+I65+I66+I67+I68+I69</f>
        <v>3064336</v>
      </c>
      <c r="J64" s="11">
        <f>+J65+J66+J67+J68+J69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53000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271000</v>
      </c>
      <c r="F66" s="11">
        <f>G66+H66</f>
        <v>271000</v>
      </c>
      <c r="G66" s="11">
        <v>0</v>
      </c>
      <c r="H66" s="11">
        <v>271000</v>
      </c>
      <c r="I66" s="11">
        <v>271000</v>
      </c>
      <c r="J66" s="11"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v>70000</v>
      </c>
      <c r="E67" s="11">
        <v>450000</v>
      </c>
      <c r="F67" s="11">
        <f>G67+H67</f>
        <v>421924</v>
      </c>
      <c r="G67" s="11">
        <v>0</v>
      </c>
      <c r="H67" s="11">
        <v>421924</v>
      </c>
      <c r="I67" s="11">
        <v>421924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65000</v>
      </c>
      <c r="E68" s="11">
        <v>65000</v>
      </c>
      <c r="F68" s="11">
        <f>G68+H68</f>
        <v>59996</v>
      </c>
      <c r="G68" s="11">
        <v>0</v>
      </c>
      <c r="H68" s="11">
        <v>59996</v>
      </c>
      <c r="I68" s="11">
        <v>59996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2258211</v>
      </c>
      <c r="E69" s="11">
        <v>2311417</v>
      </c>
      <c r="F69" s="11">
        <f>G69+H69</f>
        <v>2311416</v>
      </c>
      <c r="G69" s="11">
        <v>0</v>
      </c>
      <c r="H69" s="11">
        <v>2311416</v>
      </c>
      <c r="I69" s="11">
        <v>2311416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/>
      <c r="F71" s="13"/>
      <c r="G71" s="13"/>
      <c r="H71" s="13"/>
      <c r="I71" s="13" t="s">
        <v>198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199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201</v>
      </c>
      <c r="C11" s="10" t="s">
        <v>21</v>
      </c>
      <c r="D11" s="11">
        <f>D12+D61</f>
        <v>7504000</v>
      </c>
      <c r="E11" s="11">
        <f>E12+E61</f>
        <v>9013100</v>
      </c>
      <c r="F11" s="11">
        <f>G11+H11</f>
        <v>15942763</v>
      </c>
      <c r="G11" s="11">
        <f>G12+G61</f>
        <v>4212845</v>
      </c>
      <c r="H11" s="11">
        <f>H12+H61</f>
        <v>11729918</v>
      </c>
      <c r="I11" s="11">
        <f>I12+I61</f>
        <v>10395501</v>
      </c>
      <c r="J11" s="11">
        <f>J12+J61</f>
        <v>1437820</v>
      </c>
      <c r="K11" s="11">
        <f>F11-I11-J11</f>
        <v>4109442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7369000</v>
      </c>
      <c r="E12" s="11">
        <f>E13+E44</f>
        <v>8227100</v>
      </c>
      <c r="F12" s="11">
        <f>G12+H12</f>
        <v>15189843</v>
      </c>
      <c r="G12" s="11">
        <f>G13+G44</f>
        <v>4212845</v>
      </c>
      <c r="H12" s="11">
        <f>H13+H44</f>
        <v>10976998</v>
      </c>
      <c r="I12" s="11">
        <f>I13+I44</f>
        <v>9642581</v>
      </c>
      <c r="J12" s="11">
        <f>J13+J44</f>
        <v>1437820</v>
      </c>
      <c r="K12" s="11">
        <f>F12-I12-J12</f>
        <v>4109442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8466000</v>
      </c>
      <c r="E13" s="11">
        <f>E14+E21+E31+E41</f>
        <v>9462100</v>
      </c>
      <c r="F13" s="11">
        <f>G13+H13</f>
        <v>14123834</v>
      </c>
      <c r="G13" s="11">
        <f>G14+G21+G31+G41</f>
        <v>2485532</v>
      </c>
      <c r="H13" s="11">
        <f>H14+H21+H31+H41</f>
        <v>11638302</v>
      </c>
      <c r="I13" s="11">
        <f>I14+I21+I31+I41</f>
        <v>10383099</v>
      </c>
      <c r="J13" s="11">
        <f>J14+J21+J31+J41</f>
        <v>1195498</v>
      </c>
      <c r="K13" s="11">
        <f>F13-I13-J13</f>
        <v>2545237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1514000</v>
      </c>
      <c r="E14" s="11">
        <f>+E15</f>
        <v>1683000</v>
      </c>
      <c r="F14" s="11">
        <f>G14+H14</f>
        <v>2729844</v>
      </c>
      <c r="G14" s="11">
        <f>+G15</f>
        <v>0</v>
      </c>
      <c r="H14" s="11">
        <f>+H15</f>
        <v>2729844</v>
      </c>
      <c r="I14" s="11">
        <f>+I15</f>
        <v>2729844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202</v>
      </c>
      <c r="B15" s="10" t="s">
        <v>35</v>
      </c>
      <c r="C15" s="10" t="s">
        <v>36</v>
      </c>
      <c r="D15" s="11">
        <f>D16+D18</f>
        <v>1514000</v>
      </c>
      <c r="E15" s="11">
        <f>E16+E18</f>
        <v>1683000</v>
      </c>
      <c r="F15" s="11">
        <f>G15+H15</f>
        <v>2729844</v>
      </c>
      <c r="G15" s="11">
        <f>G16+G18</f>
        <v>0</v>
      </c>
      <c r="H15" s="11">
        <f>H16+H18</f>
        <v>2729844</v>
      </c>
      <c r="I15" s="11">
        <f>I16+I18</f>
        <v>2729844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13000</v>
      </c>
      <c r="F16" s="11">
        <f>G16+H16</f>
        <v>11964</v>
      </c>
      <c r="G16" s="11">
        <f>+G17</f>
        <v>0</v>
      </c>
      <c r="H16" s="11">
        <f>+H17</f>
        <v>11964</v>
      </c>
      <c r="I16" s="11">
        <f>+I17</f>
        <v>11964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203</v>
      </c>
      <c r="B17" s="10" t="s">
        <v>41</v>
      </c>
      <c r="C17" s="10" t="s">
        <v>42</v>
      </c>
      <c r="D17" s="11">
        <v>10000</v>
      </c>
      <c r="E17" s="11">
        <v>13000</v>
      </c>
      <c r="F17" s="11">
        <f>G17+H17</f>
        <v>11964</v>
      </c>
      <c r="G17" s="11">
        <v>0</v>
      </c>
      <c r="H17" s="11">
        <v>11964</v>
      </c>
      <c r="I17" s="11">
        <v>11964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1504000</v>
      </c>
      <c r="E18" s="11">
        <f>E19+E20</f>
        <v>1670000</v>
      </c>
      <c r="F18" s="11">
        <f>G18+H18</f>
        <v>2717880</v>
      </c>
      <c r="G18" s="11">
        <f>G19+G20</f>
        <v>0</v>
      </c>
      <c r="H18" s="11">
        <f>H19+H20</f>
        <v>2717880</v>
      </c>
      <c r="I18" s="11">
        <f>I19+I20</f>
        <v>2717880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1179000</v>
      </c>
      <c r="E19" s="11">
        <v>1317000</v>
      </c>
      <c r="F19" s="11">
        <f>G19+H19</f>
        <v>2373375</v>
      </c>
      <c r="G19" s="11">
        <v>0</v>
      </c>
      <c r="H19" s="11">
        <v>2373375</v>
      </c>
      <c r="I19" s="11">
        <v>2373375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325000</v>
      </c>
      <c r="E20" s="11">
        <v>353000</v>
      </c>
      <c r="F20" s="11">
        <f>G20+H20</f>
        <v>344505</v>
      </c>
      <c r="G20" s="11">
        <v>0</v>
      </c>
      <c r="H20" s="11">
        <v>344505</v>
      </c>
      <c r="I20" s="11">
        <v>344505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204</v>
      </c>
      <c r="B21" s="10" t="s">
        <v>53</v>
      </c>
      <c r="C21" s="10" t="s">
        <v>54</v>
      </c>
      <c r="D21" s="11">
        <f>D22</f>
        <v>1080000</v>
      </c>
      <c r="E21" s="11">
        <f>E22</f>
        <v>1117000</v>
      </c>
      <c r="F21" s="11">
        <f>G21+H21</f>
        <v>4289029</v>
      </c>
      <c r="G21" s="11">
        <f>G22</f>
        <v>2126561</v>
      </c>
      <c r="H21" s="11">
        <f>H22</f>
        <v>2162468</v>
      </c>
      <c r="I21" s="11">
        <f>I22</f>
        <v>1002714</v>
      </c>
      <c r="J21" s="11">
        <f>J22</f>
        <v>1135855</v>
      </c>
      <c r="K21" s="11">
        <f>F21-I21-J21</f>
        <v>2150460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1080000</v>
      </c>
      <c r="E22" s="11">
        <f>E23+E26+E30</f>
        <v>1117000</v>
      </c>
      <c r="F22" s="11">
        <f>G22+H22</f>
        <v>4289029</v>
      </c>
      <c r="G22" s="11">
        <f>G23+G26+G30</f>
        <v>2126561</v>
      </c>
      <c r="H22" s="11">
        <f>H23+H26+H30</f>
        <v>2162468</v>
      </c>
      <c r="I22" s="11">
        <f>I23+I26+I30</f>
        <v>1002714</v>
      </c>
      <c r="J22" s="11">
        <f>J23+J26+J30</f>
        <v>1135855</v>
      </c>
      <c r="K22" s="11">
        <f>F22-I22-J22</f>
        <v>2150460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600000</v>
      </c>
      <c r="E23" s="11">
        <f>E24+E25</f>
        <v>600000</v>
      </c>
      <c r="F23" s="11">
        <f>G23+H23</f>
        <v>1949320</v>
      </c>
      <c r="G23" s="11">
        <f>G24+G25</f>
        <v>383656</v>
      </c>
      <c r="H23" s="11">
        <f>H24+H25</f>
        <v>1565664</v>
      </c>
      <c r="I23" s="11">
        <f>I24+I25</f>
        <v>535230</v>
      </c>
      <c r="J23" s="11">
        <f>J24+J25</f>
        <v>982464</v>
      </c>
      <c r="K23" s="11">
        <f>F23-I23-J23</f>
        <v>431626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100000</v>
      </c>
      <c r="F24" s="11">
        <f>G24+H24</f>
        <v>265309</v>
      </c>
      <c r="G24" s="11">
        <v>157510</v>
      </c>
      <c r="H24" s="11">
        <v>107799</v>
      </c>
      <c r="I24" s="11">
        <v>93201</v>
      </c>
      <c r="J24" s="11">
        <v>29544</v>
      </c>
      <c r="K24" s="11">
        <f>F24-I24-J24</f>
        <v>142564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500000</v>
      </c>
      <c r="E25" s="11">
        <v>500000</v>
      </c>
      <c r="F25" s="11">
        <f>G25+H25</f>
        <v>1684011</v>
      </c>
      <c r="G25" s="11">
        <v>226146</v>
      </c>
      <c r="H25" s="11">
        <v>1457865</v>
      </c>
      <c r="I25" s="11">
        <v>442029</v>
      </c>
      <c r="J25" s="11">
        <v>952920</v>
      </c>
      <c r="K25" s="11">
        <f>F25-I25-J25</f>
        <v>289062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450000</v>
      </c>
      <c r="E26" s="11">
        <f>E27+E28+E29</f>
        <v>487000</v>
      </c>
      <c r="F26" s="11">
        <f>G26+H26</f>
        <v>2317848</v>
      </c>
      <c r="G26" s="11">
        <f>G27+G28+G29</f>
        <v>1742805</v>
      </c>
      <c r="H26" s="11">
        <f>H27+H28+H29</f>
        <v>575043</v>
      </c>
      <c r="I26" s="11">
        <f>I27+I28+I29</f>
        <v>467484</v>
      </c>
      <c r="J26" s="11">
        <f>J27+J28+J29</f>
        <v>132430</v>
      </c>
      <c r="K26" s="11">
        <f>F26-I26-J26</f>
        <v>1717934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100000</v>
      </c>
      <c r="F27" s="11">
        <f>G27+H27</f>
        <v>448587</v>
      </c>
      <c r="G27" s="11">
        <v>334205</v>
      </c>
      <c r="H27" s="11">
        <v>114382</v>
      </c>
      <c r="I27" s="11">
        <v>110696</v>
      </c>
      <c r="J27" s="11">
        <v>24705</v>
      </c>
      <c r="K27" s="11">
        <f>F27-I27-J27</f>
        <v>313186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50000</v>
      </c>
      <c r="F28" s="11">
        <f>G28+H28</f>
        <v>98743</v>
      </c>
      <c r="G28" s="11">
        <v>53983</v>
      </c>
      <c r="H28" s="11">
        <v>44760</v>
      </c>
      <c r="I28" s="11">
        <v>37442</v>
      </c>
      <c r="J28" s="11">
        <v>3384</v>
      </c>
      <c r="K28" s="11">
        <f>F28-I28-J28</f>
        <v>57917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300000</v>
      </c>
      <c r="E29" s="11">
        <v>337000</v>
      </c>
      <c r="F29" s="11">
        <f>G29+H29</f>
        <v>1770518</v>
      </c>
      <c r="G29" s="11">
        <v>1354617</v>
      </c>
      <c r="H29" s="11">
        <v>415901</v>
      </c>
      <c r="I29" s="11">
        <v>319346</v>
      </c>
      <c r="J29" s="11">
        <v>104341</v>
      </c>
      <c r="K29" s="11">
        <f>F29-I29-J29</f>
        <v>1346831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</v>
      </c>
      <c r="E30" s="11">
        <v>30000</v>
      </c>
      <c r="F30" s="11">
        <f>G30+H30</f>
        <v>21861</v>
      </c>
      <c r="G30" s="11">
        <v>100</v>
      </c>
      <c r="H30" s="11">
        <v>21761</v>
      </c>
      <c r="I30" s="11">
        <v>0</v>
      </c>
      <c r="J30" s="11">
        <v>20961</v>
      </c>
      <c r="K30" s="11">
        <f>F30-I30-J30</f>
        <v>900</v>
      </c>
    </row>
    <row r="31" spans="1:11" s="6" customFormat="1" ht="22.5" x14ac:dyDescent="0.25">
      <c r="A31" s="10" t="s">
        <v>205</v>
      </c>
      <c r="B31" s="10" t="s">
        <v>83</v>
      </c>
      <c r="C31" s="10" t="s">
        <v>84</v>
      </c>
      <c r="D31" s="11">
        <f>D32+D36</f>
        <v>5672000</v>
      </c>
      <c r="E31" s="11">
        <f>E32+E36</f>
        <v>6462000</v>
      </c>
      <c r="F31" s="11">
        <f>G31+H31</f>
        <v>6865684</v>
      </c>
      <c r="G31" s="11">
        <f>G32+G36</f>
        <v>353038</v>
      </c>
      <c r="H31" s="11">
        <f>H32+H36</f>
        <v>6512646</v>
      </c>
      <c r="I31" s="11">
        <f>I32+I36</f>
        <v>6421259</v>
      </c>
      <c r="J31" s="11">
        <f>J32+J36</f>
        <v>55323</v>
      </c>
      <c r="K31" s="11">
        <f>F31-I31-J31</f>
        <v>389102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5296000</v>
      </c>
      <c r="E32" s="11">
        <f>+E33+E34+E35</f>
        <v>5994000</v>
      </c>
      <c r="F32" s="11">
        <f>G32+H32</f>
        <v>5992533</v>
      </c>
      <c r="G32" s="11">
        <f>+G33+G34+G35</f>
        <v>0</v>
      </c>
      <c r="H32" s="11">
        <f>+H33+H34+H35</f>
        <v>5992533</v>
      </c>
      <c r="I32" s="11">
        <f>+I33+I34+I35</f>
        <v>5992533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206</v>
      </c>
      <c r="B33" s="10" t="s">
        <v>89</v>
      </c>
      <c r="C33" s="10" t="s">
        <v>90</v>
      </c>
      <c r="D33" s="11">
        <v>2510000</v>
      </c>
      <c r="E33" s="11">
        <v>2356000</v>
      </c>
      <c r="F33" s="11">
        <f>G33+H33</f>
        <v>2354533</v>
      </c>
      <c r="G33" s="11">
        <v>0</v>
      </c>
      <c r="H33" s="11">
        <v>2354533</v>
      </c>
      <c r="I33" s="11">
        <v>2354533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207</v>
      </c>
      <c r="B34" s="10" t="s">
        <v>92</v>
      </c>
      <c r="C34" s="10" t="s">
        <v>93</v>
      </c>
      <c r="D34" s="11">
        <v>10000</v>
      </c>
      <c r="E34" s="11">
        <v>10000</v>
      </c>
      <c r="F34" s="11">
        <f>G34+H34</f>
        <v>10000</v>
      </c>
      <c r="G34" s="11">
        <v>0</v>
      </c>
      <c r="H34" s="11">
        <v>10000</v>
      </c>
      <c r="I34" s="11">
        <v>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2776000</v>
      </c>
      <c r="E35" s="11">
        <v>3628000</v>
      </c>
      <c r="F35" s="11">
        <f>G35+H35</f>
        <v>3628000</v>
      </c>
      <c r="G35" s="11">
        <v>0</v>
      </c>
      <c r="H35" s="11">
        <v>3628000</v>
      </c>
      <c r="I35" s="11">
        <v>3628000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208</v>
      </c>
      <c r="B36" s="10" t="s">
        <v>98</v>
      </c>
      <c r="C36" s="10" t="s">
        <v>99</v>
      </c>
      <c r="D36" s="11">
        <f>D37+D40</f>
        <v>376000</v>
      </c>
      <c r="E36" s="11">
        <f>E37+E40</f>
        <v>468000</v>
      </c>
      <c r="F36" s="11">
        <f>G36+H36</f>
        <v>873151</v>
      </c>
      <c r="G36" s="11">
        <f>G37+G40</f>
        <v>353038</v>
      </c>
      <c r="H36" s="11">
        <f>H37+H40</f>
        <v>520113</v>
      </c>
      <c r="I36" s="11">
        <f>I37+I40</f>
        <v>428726</v>
      </c>
      <c r="J36" s="11">
        <f>J37+J40</f>
        <v>55323</v>
      </c>
      <c r="K36" s="11">
        <f>F36-I36-J36</f>
        <v>389102</v>
      </c>
    </row>
    <row r="37" spans="1:11" s="6" customFormat="1" ht="22.5" x14ac:dyDescent="0.25">
      <c r="A37" s="10" t="s">
        <v>209</v>
      </c>
      <c r="B37" s="10" t="s">
        <v>101</v>
      </c>
      <c r="C37" s="10" t="s">
        <v>102</v>
      </c>
      <c r="D37" s="11">
        <f>D38+D39</f>
        <v>376000</v>
      </c>
      <c r="E37" s="11">
        <f>E38+E39</f>
        <v>466000</v>
      </c>
      <c r="F37" s="11">
        <f>G37+H37</f>
        <v>865721</v>
      </c>
      <c r="G37" s="11">
        <f>G38+G39</f>
        <v>353038</v>
      </c>
      <c r="H37" s="11">
        <f>H38+H39</f>
        <v>512683</v>
      </c>
      <c r="I37" s="11">
        <f>I38+I39</f>
        <v>421296</v>
      </c>
      <c r="J37" s="11">
        <f>J38+J39</f>
        <v>55323</v>
      </c>
      <c r="K37" s="11">
        <f>F37-I37-J37</f>
        <v>389102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76000</v>
      </c>
      <c r="E38" s="11">
        <v>166000</v>
      </c>
      <c r="F38" s="11">
        <f>G38+H38</f>
        <v>522950</v>
      </c>
      <c r="G38" s="11">
        <v>296776</v>
      </c>
      <c r="H38" s="11">
        <v>226174</v>
      </c>
      <c r="I38" s="11">
        <v>167208</v>
      </c>
      <c r="J38" s="11">
        <v>39985</v>
      </c>
      <c r="K38" s="11">
        <f>F38-I38-J38</f>
        <v>315757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300000</v>
      </c>
      <c r="E39" s="11">
        <v>300000</v>
      </c>
      <c r="F39" s="11">
        <f>G39+H39</f>
        <v>342771</v>
      </c>
      <c r="G39" s="11">
        <v>56262</v>
      </c>
      <c r="H39" s="11">
        <v>286509</v>
      </c>
      <c r="I39" s="11">
        <v>254088</v>
      </c>
      <c r="J39" s="11">
        <v>15338</v>
      </c>
      <c r="K39" s="11">
        <f>F39-I39-J39</f>
        <v>73345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2000</v>
      </c>
      <c r="F40" s="11">
        <f>G40+H40</f>
        <v>7430</v>
      </c>
      <c r="G40" s="11">
        <v>0</v>
      </c>
      <c r="H40" s="11">
        <v>7430</v>
      </c>
      <c r="I40" s="11">
        <v>7430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200000</v>
      </c>
      <c r="E41" s="11">
        <f>E42</f>
        <v>200100</v>
      </c>
      <c r="F41" s="11">
        <f>G41+H41</f>
        <v>239277</v>
      </c>
      <c r="G41" s="11">
        <f>G42</f>
        <v>5933</v>
      </c>
      <c r="H41" s="11">
        <f>H42</f>
        <v>233344</v>
      </c>
      <c r="I41" s="11">
        <f>I42</f>
        <v>229282</v>
      </c>
      <c r="J41" s="11">
        <f>J42</f>
        <v>4320</v>
      </c>
      <c r="K41" s="11">
        <f>F41-I41-J41</f>
        <v>5675</v>
      </c>
    </row>
    <row r="42" spans="1:11" s="6" customFormat="1" x14ac:dyDescent="0.25">
      <c r="A42" s="10" t="s">
        <v>210</v>
      </c>
      <c r="B42" s="10" t="s">
        <v>116</v>
      </c>
      <c r="C42" s="10" t="s">
        <v>117</v>
      </c>
      <c r="D42" s="11">
        <f>D43</f>
        <v>200000</v>
      </c>
      <c r="E42" s="11">
        <f>E43</f>
        <v>200100</v>
      </c>
      <c r="F42" s="11">
        <f>G42+H42</f>
        <v>239277</v>
      </c>
      <c r="G42" s="11">
        <f>G43</f>
        <v>5933</v>
      </c>
      <c r="H42" s="11">
        <f>H43</f>
        <v>233344</v>
      </c>
      <c r="I42" s="11">
        <f>I43</f>
        <v>229282</v>
      </c>
      <c r="J42" s="11">
        <f>J43</f>
        <v>4320</v>
      </c>
      <c r="K42" s="11">
        <f>F42-I42-J42</f>
        <v>5675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200000</v>
      </c>
      <c r="E43" s="11">
        <v>200100</v>
      </c>
      <c r="F43" s="11">
        <f>G43+H43</f>
        <v>239277</v>
      </c>
      <c r="G43" s="11">
        <v>5933</v>
      </c>
      <c r="H43" s="11">
        <v>233344</v>
      </c>
      <c r="I43" s="11">
        <v>229282</v>
      </c>
      <c r="J43" s="11">
        <v>4320</v>
      </c>
      <c r="K43" s="11">
        <f>F43-I43-J43</f>
        <v>5675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-1097000</v>
      </c>
      <c r="E44" s="11">
        <f>E45+E49</f>
        <v>-1235000</v>
      </c>
      <c r="F44" s="11">
        <f>G44+H44</f>
        <v>1066009</v>
      </c>
      <c r="G44" s="11">
        <f>G45+G49</f>
        <v>1727313</v>
      </c>
      <c r="H44" s="11">
        <f>H45+H49</f>
        <v>-661304</v>
      </c>
      <c r="I44" s="11">
        <f>I45+I49</f>
        <v>-740518</v>
      </c>
      <c r="J44" s="11">
        <f>J45+J49</f>
        <v>242322</v>
      </c>
      <c r="K44" s="11">
        <f>F44-I44-J44</f>
        <v>1564205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72000</v>
      </c>
      <c r="E45" s="11">
        <f>E46</f>
        <v>87000</v>
      </c>
      <c r="F45" s="11">
        <f>G45+H45</f>
        <v>220491</v>
      </c>
      <c r="G45" s="11">
        <f>G46</f>
        <v>114648</v>
      </c>
      <c r="H45" s="11">
        <f>H46</f>
        <v>105843</v>
      </c>
      <c r="I45" s="11">
        <f>I46</f>
        <v>88231</v>
      </c>
      <c r="J45" s="11">
        <f>J46</f>
        <v>40588</v>
      </c>
      <c r="K45" s="11">
        <f>F45-I45-J45</f>
        <v>91672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72000</v>
      </c>
      <c r="E46" s="11">
        <f>+E47</f>
        <v>87000</v>
      </c>
      <c r="F46" s="11">
        <f>G46+H46</f>
        <v>220491</v>
      </c>
      <c r="G46" s="11">
        <f>+G47</f>
        <v>114648</v>
      </c>
      <c r="H46" s="11">
        <f>+H47</f>
        <v>105843</v>
      </c>
      <c r="I46" s="11">
        <f>+I47</f>
        <v>88231</v>
      </c>
      <c r="J46" s="11">
        <f>+J47</f>
        <v>40588</v>
      </c>
      <c r="K46" s="11">
        <f>F46-I46-J46</f>
        <v>91672</v>
      </c>
    </row>
    <row r="47" spans="1:11" s="6" customFormat="1" x14ac:dyDescent="0.25">
      <c r="A47" s="10" t="s">
        <v>211</v>
      </c>
      <c r="B47" s="10" t="s">
        <v>131</v>
      </c>
      <c r="C47" s="10" t="s">
        <v>132</v>
      </c>
      <c r="D47" s="11">
        <f>+D48</f>
        <v>72000</v>
      </c>
      <c r="E47" s="11">
        <f>+E48</f>
        <v>87000</v>
      </c>
      <c r="F47" s="11">
        <f>G47+H47</f>
        <v>220491</v>
      </c>
      <c r="G47" s="11">
        <f>+G48</f>
        <v>114648</v>
      </c>
      <c r="H47" s="11">
        <f>+H48</f>
        <v>105843</v>
      </c>
      <c r="I47" s="11">
        <f>+I48</f>
        <v>88231</v>
      </c>
      <c r="J47" s="11">
        <f>+J48</f>
        <v>40588</v>
      </c>
      <c r="K47" s="11">
        <f>F47-I47-J47</f>
        <v>91672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72000</v>
      </c>
      <c r="E48" s="11">
        <v>87000</v>
      </c>
      <c r="F48" s="11">
        <f>G48+H48</f>
        <v>220491</v>
      </c>
      <c r="G48" s="11">
        <v>114648</v>
      </c>
      <c r="H48" s="11">
        <v>105843</v>
      </c>
      <c r="I48" s="11">
        <v>88231</v>
      </c>
      <c r="J48" s="11">
        <v>40588</v>
      </c>
      <c r="K48" s="11">
        <f>F48-I48-J48</f>
        <v>91672</v>
      </c>
    </row>
    <row r="49" spans="1:11" s="6" customFormat="1" ht="22.5" x14ac:dyDescent="0.25">
      <c r="A49" s="10" t="s">
        <v>212</v>
      </c>
      <c r="B49" s="10" t="s">
        <v>137</v>
      </c>
      <c r="C49" s="10" t="s">
        <v>138</v>
      </c>
      <c r="D49" s="11">
        <f>D50+D53+D56+D59</f>
        <v>-1169000</v>
      </c>
      <c r="E49" s="11">
        <f>E50+E53+E56+E59</f>
        <v>-1322000</v>
      </c>
      <c r="F49" s="11">
        <f>G49+H49</f>
        <v>845518</v>
      </c>
      <c r="G49" s="11">
        <f>G50+G53+G56+G59</f>
        <v>1612665</v>
      </c>
      <c r="H49" s="11">
        <f>H50+H53+H56+H59</f>
        <v>-767147</v>
      </c>
      <c r="I49" s="11">
        <f>I50+I53+I56+I59</f>
        <v>-828749</v>
      </c>
      <c r="J49" s="11">
        <f>J50+J53+J56+J59</f>
        <v>201734</v>
      </c>
      <c r="K49" s="11">
        <f>F49-I49-J49</f>
        <v>1472533</v>
      </c>
    </row>
    <row r="50" spans="1:11" s="6" customFormat="1" ht="43.5" x14ac:dyDescent="0.25">
      <c r="A50" s="10" t="s">
        <v>213</v>
      </c>
      <c r="B50" s="10" t="s">
        <v>140</v>
      </c>
      <c r="C50" s="10" t="s">
        <v>141</v>
      </c>
      <c r="D50" s="11">
        <f>D51+D52</f>
        <v>3000</v>
      </c>
      <c r="E50" s="11">
        <f>E51+E52</f>
        <v>5000</v>
      </c>
      <c r="F50" s="11">
        <f>G50+H50</f>
        <v>34615</v>
      </c>
      <c r="G50" s="11">
        <f>G51+G52</f>
        <v>34115</v>
      </c>
      <c r="H50" s="11">
        <f>H51+H52</f>
        <v>500</v>
      </c>
      <c r="I50" s="11">
        <f>I51+I52</f>
        <v>5100</v>
      </c>
      <c r="J50" s="11">
        <f>J51+J52</f>
        <v>413</v>
      </c>
      <c r="K50" s="11">
        <f>F50-I50-J50</f>
        <v>29102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3000</v>
      </c>
      <c r="E51" s="11">
        <v>5000</v>
      </c>
      <c r="F51" s="11">
        <f>G51+H51</f>
        <v>34065</v>
      </c>
      <c r="G51" s="11">
        <v>34065</v>
      </c>
      <c r="H51" s="11">
        <v>0</v>
      </c>
      <c r="I51" s="11">
        <v>5100</v>
      </c>
      <c r="J51" s="11">
        <v>413</v>
      </c>
      <c r="K51" s="11">
        <f>F51-I51-J51</f>
        <v>28552</v>
      </c>
    </row>
    <row r="52" spans="1:11" s="6" customFormat="1" ht="22.5" x14ac:dyDescent="0.25">
      <c r="A52" s="10" t="s">
        <v>214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50</v>
      </c>
      <c r="H52" s="11">
        <v>500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215</v>
      </c>
      <c r="B53" s="10" t="s">
        <v>149</v>
      </c>
      <c r="C53" s="10" t="s">
        <v>150</v>
      </c>
      <c r="D53" s="11">
        <f>D54</f>
        <v>121000</v>
      </c>
      <c r="E53" s="11">
        <f>E54</f>
        <v>321000</v>
      </c>
      <c r="F53" s="11">
        <f>G53+H53</f>
        <v>1977434</v>
      </c>
      <c r="G53" s="11">
        <f>G54</f>
        <v>1561018</v>
      </c>
      <c r="H53" s="11">
        <f>H54</f>
        <v>416416</v>
      </c>
      <c r="I53" s="11">
        <f>I54</f>
        <v>362374</v>
      </c>
      <c r="J53" s="11">
        <f>J54</f>
        <v>178758</v>
      </c>
      <c r="K53" s="11">
        <f>F53-I53-J53</f>
        <v>1436302</v>
      </c>
    </row>
    <row r="54" spans="1:11" s="6" customFormat="1" ht="22.5" x14ac:dyDescent="0.25">
      <c r="A54" s="10" t="s">
        <v>216</v>
      </c>
      <c r="B54" s="10" t="s">
        <v>152</v>
      </c>
      <c r="C54" s="10" t="s">
        <v>153</v>
      </c>
      <c r="D54" s="11">
        <f>D55</f>
        <v>121000</v>
      </c>
      <c r="E54" s="11">
        <f>E55</f>
        <v>321000</v>
      </c>
      <c r="F54" s="11">
        <f>G54+H54</f>
        <v>1977434</v>
      </c>
      <c r="G54" s="11">
        <f>G55</f>
        <v>1561018</v>
      </c>
      <c r="H54" s="11">
        <f>H55</f>
        <v>416416</v>
      </c>
      <c r="I54" s="11">
        <f>I55</f>
        <v>362374</v>
      </c>
      <c r="J54" s="11">
        <f>J55</f>
        <v>178758</v>
      </c>
      <c r="K54" s="11">
        <f>F54-I54-J54</f>
        <v>1436302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121000</v>
      </c>
      <c r="E55" s="11">
        <v>321000</v>
      </c>
      <c r="F55" s="11">
        <f>G55+H55</f>
        <v>1977434</v>
      </c>
      <c r="G55" s="11">
        <v>1561018</v>
      </c>
      <c r="H55" s="11">
        <v>416416</v>
      </c>
      <c r="I55" s="11">
        <v>362374</v>
      </c>
      <c r="J55" s="11">
        <v>178758</v>
      </c>
      <c r="K55" s="11">
        <f>F55-I55-J55</f>
        <v>1436302</v>
      </c>
    </row>
    <row r="56" spans="1:11" s="6" customFormat="1" ht="33" x14ac:dyDescent="0.25">
      <c r="A56" s="10" t="s">
        <v>217</v>
      </c>
      <c r="B56" s="10" t="s">
        <v>158</v>
      </c>
      <c r="C56" s="10" t="s">
        <v>159</v>
      </c>
      <c r="D56" s="11">
        <f>+D57+D58</f>
        <v>107000</v>
      </c>
      <c r="E56" s="11">
        <f>+E57+E58</f>
        <v>157000</v>
      </c>
      <c r="F56" s="11">
        <f>G56+H56</f>
        <v>211691</v>
      </c>
      <c r="G56" s="11">
        <f>+G57+G58</f>
        <v>17532</v>
      </c>
      <c r="H56" s="11">
        <f>+H57+H58</f>
        <v>194159</v>
      </c>
      <c r="I56" s="11">
        <f>+I57+I58</f>
        <v>181999</v>
      </c>
      <c r="J56" s="11">
        <f>+J57+J58</f>
        <v>22563</v>
      </c>
      <c r="K56" s="11">
        <f>F56-I56-J56</f>
        <v>7129</v>
      </c>
    </row>
    <row r="57" spans="1:11" s="6" customFormat="1" x14ac:dyDescent="0.25">
      <c r="A57" s="10" t="s">
        <v>218</v>
      </c>
      <c r="B57" s="10" t="s">
        <v>161</v>
      </c>
      <c r="C57" s="10" t="s">
        <v>162</v>
      </c>
      <c r="D57" s="11">
        <v>60000</v>
      </c>
      <c r="E57" s="11">
        <v>75000</v>
      </c>
      <c r="F57" s="11">
        <f>G57+H57</f>
        <v>123433</v>
      </c>
      <c r="G57" s="11">
        <v>17532</v>
      </c>
      <c r="H57" s="11">
        <v>105901</v>
      </c>
      <c r="I57" s="11">
        <v>93741</v>
      </c>
      <c r="J57" s="11">
        <v>22563</v>
      </c>
      <c r="K57" s="11">
        <f>F57-I57-J57</f>
        <v>7129</v>
      </c>
    </row>
    <row r="58" spans="1:11" s="6" customFormat="1" x14ac:dyDescent="0.25">
      <c r="A58" s="10" t="s">
        <v>219</v>
      </c>
      <c r="B58" s="10" t="s">
        <v>164</v>
      </c>
      <c r="C58" s="10" t="s">
        <v>165</v>
      </c>
      <c r="D58" s="11">
        <v>47000</v>
      </c>
      <c r="E58" s="11">
        <v>82000</v>
      </c>
      <c r="F58" s="11">
        <f>G58+H58</f>
        <v>88258</v>
      </c>
      <c r="G58" s="11">
        <v>0</v>
      </c>
      <c r="H58" s="11">
        <v>88258</v>
      </c>
      <c r="I58" s="11">
        <v>88258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220</v>
      </c>
      <c r="B59" s="10" t="s">
        <v>221</v>
      </c>
      <c r="C59" s="10" t="s">
        <v>222</v>
      </c>
      <c r="D59" s="11">
        <f>+D60</f>
        <v>-1400000</v>
      </c>
      <c r="E59" s="11">
        <f>+E60</f>
        <v>-1805000</v>
      </c>
      <c r="F59" s="11">
        <f>G59+H59</f>
        <v>-1378222</v>
      </c>
      <c r="G59" s="11">
        <f>+G60</f>
        <v>0</v>
      </c>
      <c r="H59" s="11">
        <f>+H60</f>
        <v>-1378222</v>
      </c>
      <c r="I59" s="11">
        <f>+I60</f>
        <v>-1378222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223</v>
      </c>
      <c r="B60" s="10" t="s">
        <v>167</v>
      </c>
      <c r="C60" s="10" t="s">
        <v>168</v>
      </c>
      <c r="D60" s="11">
        <v>-1400000</v>
      </c>
      <c r="E60" s="11">
        <v>-1805000</v>
      </c>
      <c r="F60" s="11">
        <f>G60+H60</f>
        <v>-1378222</v>
      </c>
      <c r="G60" s="11">
        <v>0</v>
      </c>
      <c r="H60" s="11">
        <v>-1378222</v>
      </c>
      <c r="I60" s="11">
        <v>-1378222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224</v>
      </c>
      <c r="B61" s="10" t="s">
        <v>173</v>
      </c>
      <c r="C61" s="10" t="s">
        <v>174</v>
      </c>
      <c r="D61" s="11">
        <f>D62</f>
        <v>135000</v>
      </c>
      <c r="E61" s="11">
        <f>E62</f>
        <v>786000</v>
      </c>
      <c r="F61" s="11">
        <f>G61+H61</f>
        <v>752920</v>
      </c>
      <c r="G61" s="11">
        <f>G62</f>
        <v>0</v>
      </c>
      <c r="H61" s="11">
        <f>H62</f>
        <v>752920</v>
      </c>
      <c r="I61" s="11">
        <f>I62</f>
        <v>752920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225</v>
      </c>
      <c r="B62" s="10" t="s">
        <v>176</v>
      </c>
      <c r="C62" s="10" t="s">
        <v>177</v>
      </c>
      <c r="D62" s="11">
        <f>D63</f>
        <v>135000</v>
      </c>
      <c r="E62" s="11">
        <f>E63</f>
        <v>786000</v>
      </c>
      <c r="F62" s="11">
        <f>G62+H62</f>
        <v>752920</v>
      </c>
      <c r="G62" s="11">
        <f>G63</f>
        <v>0</v>
      </c>
      <c r="H62" s="11">
        <f>H63</f>
        <v>752920</v>
      </c>
      <c r="I62" s="11">
        <f>I63</f>
        <v>752920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226</v>
      </c>
      <c r="B63" s="10" t="s">
        <v>179</v>
      </c>
      <c r="C63" s="10" t="s">
        <v>180</v>
      </c>
      <c r="D63" s="11">
        <f>+D64+D65+D66</f>
        <v>135000</v>
      </c>
      <c r="E63" s="11">
        <f>+E64+E65+E66</f>
        <v>786000</v>
      </c>
      <c r="F63" s="11">
        <f>G63+H63</f>
        <v>752920</v>
      </c>
      <c r="G63" s="11">
        <f>+G64+G65+G66</f>
        <v>0</v>
      </c>
      <c r="H63" s="11">
        <f>+H64+H65+H66</f>
        <v>752920</v>
      </c>
      <c r="I63" s="11">
        <f>+I64+I65+I66</f>
        <v>752920</v>
      </c>
      <c r="J63" s="11">
        <f>+J64+J65+J66</f>
        <v>0</v>
      </c>
      <c r="K63" s="11">
        <f>F63-I63-J63</f>
        <v>0</v>
      </c>
    </row>
    <row r="64" spans="1:11" s="6" customFormat="1" x14ac:dyDescent="0.25">
      <c r="A64" s="10" t="s">
        <v>227</v>
      </c>
      <c r="B64" s="10" t="s">
        <v>185</v>
      </c>
      <c r="C64" s="10" t="s">
        <v>186</v>
      </c>
      <c r="D64" s="11">
        <v>0</v>
      </c>
      <c r="E64" s="11">
        <v>271000</v>
      </c>
      <c r="F64" s="11">
        <f>G64+H64</f>
        <v>271000</v>
      </c>
      <c r="G64" s="11">
        <v>0</v>
      </c>
      <c r="H64" s="11">
        <v>271000</v>
      </c>
      <c r="I64" s="11">
        <v>271000</v>
      </c>
      <c r="J64" s="11">
        <v>0</v>
      </c>
      <c r="K64" s="11">
        <f>F64-I64-J64</f>
        <v>0</v>
      </c>
    </row>
    <row r="65" spans="1:12" s="6" customFormat="1" ht="43.5" x14ac:dyDescent="0.25">
      <c r="A65" s="10" t="s">
        <v>228</v>
      </c>
      <c r="B65" s="10" t="s">
        <v>188</v>
      </c>
      <c r="C65" s="10" t="s">
        <v>189</v>
      </c>
      <c r="D65" s="11">
        <v>70000</v>
      </c>
      <c r="E65" s="11">
        <v>450000</v>
      </c>
      <c r="F65" s="11">
        <f>G65+H65</f>
        <v>421924</v>
      </c>
      <c r="G65" s="11">
        <v>0</v>
      </c>
      <c r="H65" s="11">
        <v>421924</v>
      </c>
      <c r="I65" s="11">
        <v>421924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229</v>
      </c>
      <c r="B66" s="10" t="s">
        <v>191</v>
      </c>
      <c r="C66" s="10" t="s">
        <v>192</v>
      </c>
      <c r="D66" s="11">
        <v>65000</v>
      </c>
      <c r="E66" s="11">
        <v>65000</v>
      </c>
      <c r="F66" s="11">
        <f>G66+H66</f>
        <v>59996</v>
      </c>
      <c r="G66" s="11">
        <v>0</v>
      </c>
      <c r="H66" s="11">
        <v>59996</v>
      </c>
      <c r="I66" s="11">
        <v>59996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196</v>
      </c>
      <c r="B68" s="13"/>
      <c r="C68" s="13"/>
      <c r="D68" s="13"/>
      <c r="E68" s="13"/>
      <c r="F68" s="13"/>
      <c r="G68" s="13"/>
      <c r="H68" s="13"/>
      <c r="I68" s="13" t="s">
        <v>198</v>
      </c>
      <c r="J68" s="13"/>
      <c r="K68" s="13"/>
      <c r="L68" s="13"/>
    </row>
    <row r="69" spans="1:12" x14ac:dyDescent="0.25">
      <c r="A69" s="3" t="s">
        <v>197</v>
      </c>
      <c r="B69" s="3"/>
      <c r="C69" s="3"/>
      <c r="D69" s="3"/>
      <c r="E69" s="3"/>
      <c r="F69" s="3"/>
      <c r="G69" s="3"/>
      <c r="H69" s="3"/>
      <c r="I69" s="3" t="s">
        <v>199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231</v>
      </c>
      <c r="C11" s="10" t="s">
        <v>21</v>
      </c>
      <c r="D11" s="11">
        <f>D12+D17</f>
        <v>3658211</v>
      </c>
      <c r="E11" s="11">
        <f>E12+E17</f>
        <v>4169417</v>
      </c>
      <c r="F11" s="11">
        <f>G11+H11</f>
        <v>3689638</v>
      </c>
      <c r="G11" s="11">
        <f>G12+G17</f>
        <v>0</v>
      </c>
      <c r="H11" s="11">
        <f>H12+H17</f>
        <v>3689638</v>
      </c>
      <c r="I11" s="11">
        <f>I12+I17</f>
        <v>3689638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1400000</v>
      </c>
      <c r="E12" s="11">
        <f>+E13</f>
        <v>1805000</v>
      </c>
      <c r="F12" s="11">
        <f>G12+H12</f>
        <v>1378222</v>
      </c>
      <c r="G12" s="11">
        <f>+G13</f>
        <v>0</v>
      </c>
      <c r="H12" s="11">
        <f>+H13</f>
        <v>1378222</v>
      </c>
      <c r="I12" s="11">
        <f>+I13</f>
        <v>1378222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232</v>
      </c>
      <c r="B13" s="10" t="s">
        <v>122</v>
      </c>
      <c r="C13" s="10" t="s">
        <v>123</v>
      </c>
      <c r="D13" s="11">
        <f>+D14</f>
        <v>1400000</v>
      </c>
      <c r="E13" s="11">
        <f>+E14</f>
        <v>1805000</v>
      </c>
      <c r="F13" s="11">
        <f>G13+H13</f>
        <v>1378222</v>
      </c>
      <c r="G13" s="11">
        <f>+G14</f>
        <v>0</v>
      </c>
      <c r="H13" s="11">
        <f>+H14</f>
        <v>1378222</v>
      </c>
      <c r="I13" s="11">
        <f>+I14</f>
        <v>1378222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202</v>
      </c>
      <c r="B14" s="10" t="s">
        <v>137</v>
      </c>
      <c r="C14" s="10" t="s">
        <v>138</v>
      </c>
      <c r="D14" s="11">
        <f>+D15</f>
        <v>1400000</v>
      </c>
      <c r="E14" s="11">
        <f>+E15</f>
        <v>1805000</v>
      </c>
      <c r="F14" s="11">
        <f>G14+H14</f>
        <v>1378222</v>
      </c>
      <c r="G14" s="11">
        <f>+G15</f>
        <v>0</v>
      </c>
      <c r="H14" s="11">
        <f>+H15</f>
        <v>1378222</v>
      </c>
      <c r="I14" s="11">
        <f>+I15</f>
        <v>1378222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233</v>
      </c>
      <c r="B15" s="10" t="s">
        <v>221</v>
      </c>
      <c r="C15" s="10" t="s">
        <v>222</v>
      </c>
      <c r="D15" s="11">
        <f>+D16</f>
        <v>1400000</v>
      </c>
      <c r="E15" s="11">
        <f>+E16</f>
        <v>1805000</v>
      </c>
      <c r="F15" s="11">
        <f>G15+H15</f>
        <v>1378222</v>
      </c>
      <c r="G15" s="11">
        <f>+G16</f>
        <v>0</v>
      </c>
      <c r="H15" s="11">
        <f>+H16</f>
        <v>1378222</v>
      </c>
      <c r="I15" s="11">
        <f>+I16</f>
        <v>1378222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234</v>
      </c>
      <c r="B16" s="10" t="s">
        <v>170</v>
      </c>
      <c r="C16" s="10" t="s">
        <v>171</v>
      </c>
      <c r="D16" s="11">
        <v>1400000</v>
      </c>
      <c r="E16" s="11">
        <v>1805000</v>
      </c>
      <c r="F16" s="11">
        <f>G16+H16</f>
        <v>1378222</v>
      </c>
      <c r="G16" s="11">
        <v>0</v>
      </c>
      <c r="H16" s="11">
        <v>1378222</v>
      </c>
      <c r="I16" s="11">
        <v>1378222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207</v>
      </c>
      <c r="B17" s="10" t="s">
        <v>173</v>
      </c>
      <c r="C17" s="10" t="s">
        <v>174</v>
      </c>
      <c r="D17" s="11">
        <f>D18</f>
        <v>2258211</v>
      </c>
      <c r="E17" s="11">
        <f>E18</f>
        <v>2364417</v>
      </c>
      <c r="F17" s="11">
        <f>G17+H17</f>
        <v>2311416</v>
      </c>
      <c r="G17" s="11">
        <f>G18</f>
        <v>0</v>
      </c>
      <c r="H17" s="11">
        <f>H18</f>
        <v>2311416</v>
      </c>
      <c r="I17" s="11">
        <f>I18</f>
        <v>2311416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176</v>
      </c>
      <c r="C18" s="10" t="s">
        <v>177</v>
      </c>
      <c r="D18" s="11">
        <f>D19</f>
        <v>2258211</v>
      </c>
      <c r="E18" s="11">
        <f>E19</f>
        <v>2364417</v>
      </c>
      <c r="F18" s="11">
        <f>G18+H18</f>
        <v>2311416</v>
      </c>
      <c r="G18" s="11">
        <f>G19</f>
        <v>0</v>
      </c>
      <c r="H18" s="11">
        <f>H19</f>
        <v>2311416</v>
      </c>
      <c r="I18" s="11">
        <f>I19</f>
        <v>2311416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179</v>
      </c>
      <c r="C19" s="10" t="s">
        <v>180</v>
      </c>
      <c r="D19" s="11">
        <f>+D20+D21</f>
        <v>2258211</v>
      </c>
      <c r="E19" s="11">
        <f>+E20+E21</f>
        <v>2364417</v>
      </c>
      <c r="F19" s="11">
        <f>G19+H19</f>
        <v>2311416</v>
      </c>
      <c r="G19" s="11">
        <f>+G20+G21</f>
        <v>0</v>
      </c>
      <c r="H19" s="11">
        <f>+H20+H21</f>
        <v>2311416</v>
      </c>
      <c r="I19" s="11">
        <f>+I20+I21</f>
        <v>2311416</v>
      </c>
      <c r="J19" s="11">
        <f>+J20+J21</f>
        <v>0</v>
      </c>
      <c r="K19" s="11">
        <f>F19-I19-J19</f>
        <v>0</v>
      </c>
    </row>
    <row r="20" spans="1:12" s="6" customFormat="1" ht="33" x14ac:dyDescent="0.25">
      <c r="A20" s="10" t="s">
        <v>118</v>
      </c>
      <c r="B20" s="10" t="s">
        <v>182</v>
      </c>
      <c r="C20" s="10" t="s">
        <v>183</v>
      </c>
      <c r="D20" s="11">
        <v>0</v>
      </c>
      <c r="E20" s="11">
        <v>53000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235</v>
      </c>
      <c r="B21" s="10" t="s">
        <v>194</v>
      </c>
      <c r="C21" s="10" t="s">
        <v>195</v>
      </c>
      <c r="D21" s="11">
        <v>2258211</v>
      </c>
      <c r="E21" s="11">
        <v>2311417</v>
      </c>
      <c r="F21" s="11">
        <f>G21+H21</f>
        <v>2311416</v>
      </c>
      <c r="G21" s="11">
        <v>0</v>
      </c>
      <c r="H21" s="11">
        <v>2311416</v>
      </c>
      <c r="I21" s="11">
        <v>2311416</v>
      </c>
      <c r="J21" s="11">
        <v>0</v>
      </c>
      <c r="K21" s="11">
        <f>F21-I21-J21</f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196</v>
      </c>
      <c r="B23" s="13"/>
      <c r="C23" s="13"/>
      <c r="D23" s="13"/>
      <c r="E23" s="13"/>
      <c r="F23" s="13"/>
      <c r="G23" s="13"/>
      <c r="H23" s="13"/>
      <c r="I23" s="13" t="s">
        <v>198</v>
      </c>
      <c r="J23" s="13"/>
      <c r="K23" s="13"/>
      <c r="L23" s="13"/>
    </row>
    <row r="24" spans="1:12" x14ac:dyDescent="0.25">
      <c r="A24" s="3" t="s">
        <v>197</v>
      </c>
      <c r="B24" s="3"/>
      <c r="C24" s="3"/>
      <c r="D24" s="3"/>
      <c r="E24" s="3"/>
      <c r="F24" s="3"/>
      <c r="G24" s="3"/>
      <c r="H24" s="3"/>
      <c r="I24" s="3" t="s">
        <v>199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2023-05-08T07:49:24Z</dcterms:created>
  <dcterms:modified xsi:type="dcterms:W3CDTF">2023-05-08T07:49:29Z</dcterms:modified>
</cp:coreProperties>
</file>