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0053A9F4-1F48-4FBB-A2E0-92F6848240D7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F14" i="1"/>
  <c r="I14" i="1"/>
  <c r="I13" i="1" s="1"/>
  <c r="D15" i="1"/>
  <c r="D14" i="1" s="1"/>
  <c r="D13" i="1" s="1"/>
  <c r="E15" i="1"/>
  <c r="F15" i="1"/>
  <c r="G15" i="1"/>
  <c r="G14" i="1" s="1"/>
  <c r="G13" i="1" s="1"/>
  <c r="H15" i="1"/>
  <c r="H14" i="1" s="1"/>
  <c r="H13" i="1" s="1"/>
  <c r="I15" i="1"/>
  <c r="K15" i="1" s="1"/>
  <c r="J15" i="1"/>
  <c r="J14" i="1" s="1"/>
  <c r="L15" i="1"/>
  <c r="L14" i="1" s="1"/>
  <c r="L13" i="1" s="1"/>
  <c r="K16" i="1"/>
  <c r="D17" i="1"/>
  <c r="E17" i="1"/>
  <c r="F17" i="1"/>
  <c r="F13" i="1" s="1"/>
  <c r="G17" i="1"/>
  <c r="H17" i="1"/>
  <c r="I17" i="1"/>
  <c r="J17" i="1"/>
  <c r="K17" i="1" s="1"/>
  <c r="L17" i="1"/>
  <c r="K18" i="1"/>
  <c r="K19" i="1"/>
  <c r="E20" i="1"/>
  <c r="G20" i="1"/>
  <c r="H20" i="1"/>
  <c r="D21" i="1"/>
  <c r="D20" i="1" s="1"/>
  <c r="E21" i="1"/>
  <c r="F21" i="1"/>
  <c r="F20" i="1" s="1"/>
  <c r="G21" i="1"/>
  <c r="H21" i="1"/>
  <c r="I21" i="1"/>
  <c r="I20" i="1" s="1"/>
  <c r="J21" i="1"/>
  <c r="K21" i="1" s="1"/>
  <c r="L21" i="1"/>
  <c r="L20" i="1" s="1"/>
  <c r="K22" i="1"/>
  <c r="G24" i="1"/>
  <c r="I24" i="1"/>
  <c r="D25" i="1"/>
  <c r="E25" i="1"/>
  <c r="E24" i="1" s="1"/>
  <c r="E23" i="1" s="1"/>
  <c r="F25" i="1"/>
  <c r="F24" i="1" s="1"/>
  <c r="G25" i="1"/>
  <c r="H25" i="1"/>
  <c r="H24" i="1" s="1"/>
  <c r="I25" i="1"/>
  <c r="J25" i="1"/>
  <c r="J24" i="1" s="1"/>
  <c r="J23" i="1" s="1"/>
  <c r="L25" i="1"/>
  <c r="K26" i="1"/>
  <c r="K27" i="1"/>
  <c r="D28" i="1"/>
  <c r="D24" i="1" s="1"/>
  <c r="D23" i="1" s="1"/>
  <c r="E28" i="1"/>
  <c r="F28" i="1"/>
  <c r="G28" i="1"/>
  <c r="H28" i="1"/>
  <c r="I28" i="1"/>
  <c r="J28" i="1"/>
  <c r="K28" i="1"/>
  <c r="L28" i="1"/>
  <c r="L24" i="1" s="1"/>
  <c r="L23" i="1" s="1"/>
  <c r="K29" i="1"/>
  <c r="K30" i="1"/>
  <c r="D31" i="1"/>
  <c r="I31" i="1"/>
  <c r="K31" i="1" s="1"/>
  <c r="J31" i="1"/>
  <c r="L31" i="1"/>
  <c r="K32" i="1"/>
  <c r="D33" i="1"/>
  <c r="E33" i="1"/>
  <c r="E31" i="1" s="1"/>
  <c r="F33" i="1"/>
  <c r="F31" i="1" s="1"/>
  <c r="G33" i="1"/>
  <c r="G31" i="1" s="1"/>
  <c r="H33" i="1"/>
  <c r="H31" i="1" s="1"/>
  <c r="I33" i="1"/>
  <c r="J33" i="1"/>
  <c r="K33" i="1" s="1"/>
  <c r="L33" i="1"/>
  <c r="K34" i="1"/>
  <c r="D35" i="1"/>
  <c r="F35" i="1"/>
  <c r="L35" i="1"/>
  <c r="D36" i="1"/>
  <c r="E36" i="1"/>
  <c r="E35" i="1" s="1"/>
  <c r="F36" i="1"/>
  <c r="G36" i="1"/>
  <c r="G35" i="1" s="1"/>
  <c r="H36" i="1"/>
  <c r="H35" i="1" s="1"/>
  <c r="I36" i="1"/>
  <c r="J36" i="1"/>
  <c r="J35" i="1" s="1"/>
  <c r="K36" i="1"/>
  <c r="L36" i="1"/>
  <c r="K37" i="1"/>
  <c r="K38" i="1"/>
  <c r="K39" i="1"/>
  <c r="D40" i="1"/>
  <c r="E40" i="1"/>
  <c r="F40" i="1"/>
  <c r="G40" i="1"/>
  <c r="H40" i="1"/>
  <c r="I40" i="1"/>
  <c r="K40" i="1" s="1"/>
  <c r="J40" i="1"/>
  <c r="L40" i="1"/>
  <c r="K41" i="1"/>
  <c r="K42" i="1"/>
  <c r="D43" i="1"/>
  <c r="F43" i="1"/>
  <c r="L43" i="1"/>
  <c r="D44" i="1"/>
  <c r="E44" i="1"/>
  <c r="E43" i="1" s="1"/>
  <c r="F44" i="1"/>
  <c r="G44" i="1"/>
  <c r="G43" i="1" s="1"/>
  <c r="H44" i="1"/>
  <c r="H43" i="1" s="1"/>
  <c r="I44" i="1"/>
  <c r="J44" i="1"/>
  <c r="J43" i="1" s="1"/>
  <c r="K44" i="1"/>
  <c r="L44" i="1"/>
  <c r="K45" i="1"/>
  <c r="K46" i="1"/>
  <c r="K47" i="1"/>
  <c r="D48" i="1"/>
  <c r="E48" i="1"/>
  <c r="F48" i="1"/>
  <c r="G48" i="1"/>
  <c r="H48" i="1"/>
  <c r="I48" i="1"/>
  <c r="K48" i="1" s="1"/>
  <c r="J48" i="1"/>
  <c r="L48" i="1"/>
  <c r="K49" i="1"/>
  <c r="D50" i="1"/>
  <c r="E50" i="1"/>
  <c r="F50" i="1"/>
  <c r="G50" i="1"/>
  <c r="H50" i="1"/>
  <c r="I50" i="1"/>
  <c r="K50" i="1" s="1"/>
  <c r="J50" i="1"/>
  <c r="L50" i="1"/>
  <c r="K51" i="1"/>
  <c r="D53" i="1"/>
  <c r="G53" i="1"/>
  <c r="G52" i="1" s="1"/>
  <c r="J53" i="1"/>
  <c r="J52" i="1" s="1"/>
  <c r="L53" i="1"/>
  <c r="L52" i="1" s="1"/>
  <c r="D54" i="1"/>
  <c r="E54" i="1"/>
  <c r="E53" i="1" s="1"/>
  <c r="E52" i="1" s="1"/>
  <c r="F54" i="1"/>
  <c r="F53" i="1" s="1"/>
  <c r="F52" i="1" s="1"/>
  <c r="G54" i="1"/>
  <c r="H54" i="1"/>
  <c r="H53" i="1" s="1"/>
  <c r="H52" i="1" s="1"/>
  <c r="I54" i="1"/>
  <c r="I53" i="1" s="1"/>
  <c r="J54" i="1"/>
  <c r="K54" i="1"/>
  <c r="L54" i="1"/>
  <c r="K55" i="1"/>
  <c r="K56" i="1"/>
  <c r="K57" i="1"/>
  <c r="E58" i="1"/>
  <c r="G58" i="1"/>
  <c r="J58" i="1"/>
  <c r="D59" i="1"/>
  <c r="D58" i="1" s="1"/>
  <c r="E59" i="1"/>
  <c r="F59" i="1"/>
  <c r="F58" i="1" s="1"/>
  <c r="G59" i="1"/>
  <c r="H59" i="1"/>
  <c r="H58" i="1" s="1"/>
  <c r="I59" i="1"/>
  <c r="I58" i="1" s="1"/>
  <c r="K58" i="1" s="1"/>
  <c r="J59" i="1"/>
  <c r="L59" i="1"/>
  <c r="L58" i="1" s="1"/>
  <c r="K60" i="1"/>
  <c r="K61" i="1"/>
  <c r="E63" i="1"/>
  <c r="E62" i="1" s="1"/>
  <c r="H63" i="1"/>
  <c r="H62" i="1" s="1"/>
  <c r="J63" i="1"/>
  <c r="J62" i="1" s="1"/>
  <c r="D64" i="1"/>
  <c r="D63" i="1" s="1"/>
  <c r="D62" i="1" s="1"/>
  <c r="E64" i="1"/>
  <c r="F64" i="1"/>
  <c r="F63" i="1" s="1"/>
  <c r="F62" i="1" s="1"/>
  <c r="G64" i="1"/>
  <c r="G63" i="1" s="1"/>
  <c r="G62" i="1" s="1"/>
  <c r="H64" i="1"/>
  <c r="I64" i="1"/>
  <c r="I63" i="1" s="1"/>
  <c r="J64" i="1"/>
  <c r="L64" i="1"/>
  <c r="L63" i="1" s="1"/>
  <c r="L62" i="1" s="1"/>
  <c r="K65" i="1"/>
  <c r="K66" i="1"/>
  <c r="K67" i="1"/>
  <c r="K68" i="1"/>
  <c r="K69" i="1"/>
  <c r="I23" i="1" l="1"/>
  <c r="K23" i="1" s="1"/>
  <c r="D12" i="1"/>
  <c r="K53" i="1"/>
  <c r="I52" i="1"/>
  <c r="K52" i="1" s="1"/>
  <c r="G23" i="1"/>
  <c r="L12" i="1"/>
  <c r="D52" i="1"/>
  <c r="K14" i="1"/>
  <c r="J13" i="1"/>
  <c r="H23" i="1"/>
  <c r="E12" i="1"/>
  <c r="H12" i="1"/>
  <c r="K63" i="1"/>
  <c r="I62" i="1"/>
  <c r="K62" i="1" s="1"/>
  <c r="F23" i="1"/>
  <c r="F12" i="1"/>
  <c r="G12" i="1"/>
  <c r="K59" i="1"/>
  <c r="J20" i="1"/>
  <c r="K20" i="1" s="1"/>
  <c r="I43" i="1"/>
  <c r="K43" i="1" s="1"/>
  <c r="I35" i="1"/>
  <c r="K35" i="1" s="1"/>
  <c r="K25" i="1"/>
  <c r="K64" i="1"/>
  <c r="K24" i="1"/>
  <c r="J12" i="1" l="1"/>
  <c r="I12" i="1"/>
  <c r="K12" i="1" s="1"/>
  <c r="K13" i="1"/>
</calcChain>
</file>

<file path=xl/sharedStrings.xml><?xml version="1.0" encoding="utf-8"?>
<sst xmlns="http://schemas.openxmlformats.org/spreadsheetml/2006/main" count="198" uniqueCount="196">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</sst>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D13+D20+D23+D52+D62</f>
        <v>6156567</v>
      </c>
      <c r="E12" s="11">
        <f>E13+E20+E23+E52+E62</f>
        <v>2920500</v>
      </c>
      <c r="F12" s="11">
        <f>F13+F20+F23+F52+F62</f>
        <v>13660567</v>
      </c>
      <c r="G12" s="11">
        <f>G13+G20+G23+G52+G62</f>
        <v>4602200</v>
      </c>
      <c r="H12" s="11">
        <f>H13+H20+H23+H52+H62</f>
        <v>6849294</v>
      </c>
      <c r="I12" s="11">
        <f>I13+I20+I23+I52+I62</f>
        <v>6849294</v>
      </c>
      <c r="J12" s="11">
        <f>J13+J20+J23+J52+J62</f>
        <v>3057351</v>
      </c>
      <c r="K12" s="11">
        <f>I12-J12</f>
        <v>3791943</v>
      </c>
      <c r="L12" s="11">
        <f>L13+L20+L23+L52+L62</f>
        <v>2148469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7500</v>
      </c>
      <c r="F13" s="11">
        <f>F14+F17</f>
        <v>2379000</v>
      </c>
      <c r="G13" s="11">
        <f>G14+G17</f>
        <v>528900</v>
      </c>
      <c r="H13" s="11">
        <f>H14+H17</f>
        <v>1478900</v>
      </c>
      <c r="I13" s="11">
        <f>I14+I17</f>
        <v>1478900</v>
      </c>
      <c r="J13" s="11">
        <f>J14+J17</f>
        <v>432207</v>
      </c>
      <c r="K13" s="11">
        <f>I13-J13</f>
        <v>1046693</v>
      </c>
      <c r="L13" s="11">
        <f>L14+L17</f>
        <v>432273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7500</v>
      </c>
      <c r="F14" s="11">
        <f>F15</f>
        <v>1935000</v>
      </c>
      <c r="G14" s="11">
        <f>G15</f>
        <v>498900</v>
      </c>
      <c r="H14" s="11">
        <f>H15</f>
        <v>1448900</v>
      </c>
      <c r="I14" s="11">
        <f>I15</f>
        <v>1448900</v>
      </c>
      <c r="J14" s="11">
        <f>J15</f>
        <v>432207</v>
      </c>
      <c r="K14" s="11">
        <f>I14-J14</f>
        <v>1016693</v>
      </c>
      <c r="L14" s="11">
        <f>L15</f>
        <v>432273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7500</v>
      </c>
      <c r="F15" s="11">
        <f>F16</f>
        <v>1935000</v>
      </c>
      <c r="G15" s="11">
        <f>G16</f>
        <v>498900</v>
      </c>
      <c r="H15" s="11">
        <f>H16</f>
        <v>1448900</v>
      </c>
      <c r="I15" s="11">
        <f>I16</f>
        <v>1448900</v>
      </c>
      <c r="J15" s="11">
        <f>J16</f>
        <v>432207</v>
      </c>
      <c r="K15" s="11">
        <f>I15-J15</f>
        <v>1016693</v>
      </c>
      <c r="L15" s="11">
        <f>L16</f>
        <v>432273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7500</v>
      </c>
      <c r="F16" s="11">
        <v>1935000</v>
      </c>
      <c r="G16" s="11">
        <v>498900</v>
      </c>
      <c r="H16" s="11">
        <v>1448900</v>
      </c>
      <c r="I16" s="11">
        <v>1448900</v>
      </c>
      <c r="J16" s="11">
        <v>432207</v>
      </c>
      <c r="K16" s="11">
        <f>I16-J16</f>
        <v>1016693</v>
      </c>
      <c r="L16" s="11">
        <v>432273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444000</v>
      </c>
      <c r="G17" s="11">
        <f>G18+G19</f>
        <v>30000</v>
      </c>
      <c r="H17" s="11">
        <f>H18+H19</f>
        <v>30000</v>
      </c>
      <c r="I17" s="11">
        <f>I18+I19</f>
        <v>30000</v>
      </c>
      <c r="J17" s="11">
        <f>J18+J19</f>
        <v>0</v>
      </c>
      <c r="K17" s="11">
        <f>I17-J17</f>
        <v>30000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344000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100000</v>
      </c>
      <c r="G19" s="11">
        <v>30000</v>
      </c>
      <c r="H19" s="11">
        <v>30000</v>
      </c>
      <c r="I19" s="11">
        <v>30000</v>
      </c>
      <c r="J19" s="11">
        <v>0</v>
      </c>
      <c r="K19" s="11">
        <f>I19-J19</f>
        <v>30000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25000</v>
      </c>
      <c r="G20" s="11">
        <f>+G21</f>
        <v>4800</v>
      </c>
      <c r="H20" s="11">
        <f>+H21</f>
        <v>4800</v>
      </c>
      <c r="I20" s="11">
        <f>+I21</f>
        <v>4800</v>
      </c>
      <c r="J20" s="11">
        <f>+J21</f>
        <v>120</v>
      </c>
      <c r="K20" s="11">
        <f>I20-J20</f>
        <v>4680</v>
      </c>
      <c r="L20" s="11">
        <f>+L21</f>
        <v>120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25000</v>
      </c>
      <c r="G21" s="11">
        <f>+G22</f>
        <v>4800</v>
      </c>
      <c r="H21" s="11">
        <f>+H22</f>
        <v>4800</v>
      </c>
      <c r="I21" s="11">
        <f>+I22</f>
        <v>4800</v>
      </c>
      <c r="J21" s="11">
        <f>+J22</f>
        <v>120</v>
      </c>
      <c r="K21" s="11">
        <f>I21-J21</f>
        <v>4680</v>
      </c>
      <c r="L21" s="11">
        <f>+L22</f>
        <v>120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25000</v>
      </c>
      <c r="G22" s="11">
        <v>4800</v>
      </c>
      <c r="H22" s="11">
        <v>4800</v>
      </c>
      <c r="I22" s="11">
        <v>4800</v>
      </c>
      <c r="J22" s="11">
        <v>120</v>
      </c>
      <c r="K22" s="11">
        <f>I22-J22</f>
        <v>4680</v>
      </c>
      <c r="L22" s="11">
        <v>120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243169</v>
      </c>
      <c r="E23" s="11">
        <f>E24+E31+E35+E43</f>
        <v>234000</v>
      </c>
      <c r="F23" s="11">
        <f>F24+F31+F35+F43</f>
        <v>3763169</v>
      </c>
      <c r="G23" s="11">
        <f>G24+G31+G35+G43</f>
        <v>1038500</v>
      </c>
      <c r="H23" s="11">
        <f>H24+H31+H35+H43</f>
        <v>2214594</v>
      </c>
      <c r="I23" s="11">
        <f>I24+I31+I35+I43</f>
        <v>2214594</v>
      </c>
      <c r="J23" s="11">
        <f>J24+J31+J35+J43</f>
        <v>795354</v>
      </c>
      <c r="K23" s="11">
        <f>I23-J23</f>
        <v>1419240</v>
      </c>
      <c r="L23" s="11">
        <f>L24+L31+L35+L43</f>
        <v>801719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243169</v>
      </c>
      <c r="E24" s="11">
        <f>E25+E28+E30</f>
        <v>234000</v>
      </c>
      <c r="F24" s="11">
        <f>F25+F28+F30</f>
        <v>879169</v>
      </c>
      <c r="G24" s="11">
        <f>G25+G28+G30</f>
        <v>357000</v>
      </c>
      <c r="H24" s="11">
        <f>H25+H28+H30</f>
        <v>357000</v>
      </c>
      <c r="I24" s="11">
        <f>I25+I28+I30</f>
        <v>357000</v>
      </c>
      <c r="J24" s="11">
        <f>J25+J28+J30</f>
        <v>249425</v>
      </c>
      <c r="K24" s="11">
        <f>I24-J24</f>
        <v>107575</v>
      </c>
      <c r="L24" s="11">
        <f>L25+L28+L30</f>
        <v>215625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113212</v>
      </c>
      <c r="E25" s="11">
        <f>E26+E27</f>
        <v>104043</v>
      </c>
      <c r="F25" s="11">
        <f>F26+F27</f>
        <v>113212</v>
      </c>
      <c r="G25" s="11">
        <f>G26+G27</f>
        <v>104043</v>
      </c>
      <c r="H25" s="11">
        <f>H26+H27</f>
        <v>104043</v>
      </c>
      <c r="I25" s="11">
        <f>I26+I27</f>
        <v>104043</v>
      </c>
      <c r="J25" s="11">
        <f>J26+J27</f>
        <v>83971</v>
      </c>
      <c r="K25" s="11">
        <f>I25-J25</f>
        <v>20072</v>
      </c>
      <c r="L25" s="11">
        <f>L26+L27</f>
        <v>680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113212</v>
      </c>
      <c r="E26" s="11">
        <v>104043</v>
      </c>
      <c r="F26" s="11">
        <v>113212</v>
      </c>
      <c r="G26" s="11">
        <v>104043</v>
      </c>
      <c r="H26" s="11">
        <v>104043</v>
      </c>
      <c r="I26" s="11">
        <v>104043</v>
      </c>
      <c r="J26" s="11">
        <v>83971</v>
      </c>
      <c r="K26" s="11">
        <f>I26-J26</f>
        <v>20072</v>
      </c>
      <c r="L26" s="11">
        <v>31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649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129957</v>
      </c>
      <c r="E28" s="11">
        <f>E29</f>
        <v>129957</v>
      </c>
      <c r="F28" s="11">
        <f>F29</f>
        <v>655957</v>
      </c>
      <c r="G28" s="11">
        <f>G29</f>
        <v>219957</v>
      </c>
      <c r="H28" s="11">
        <f>H29</f>
        <v>219957</v>
      </c>
      <c r="I28" s="11">
        <f>I29</f>
        <v>219957</v>
      </c>
      <c r="J28" s="11">
        <f>J29</f>
        <v>147404</v>
      </c>
      <c r="K28" s="11">
        <f>I28-J28</f>
        <v>72553</v>
      </c>
      <c r="L28" s="11">
        <f>L29</f>
        <v>189495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129957</v>
      </c>
      <c r="E29" s="11">
        <v>129957</v>
      </c>
      <c r="F29" s="11">
        <v>655957</v>
      </c>
      <c r="G29" s="11">
        <v>219957</v>
      </c>
      <c r="H29" s="11">
        <v>219957</v>
      </c>
      <c r="I29" s="11">
        <v>219957</v>
      </c>
      <c r="J29" s="11">
        <v>147404</v>
      </c>
      <c r="K29" s="11">
        <f>I29-J29</f>
        <v>72553</v>
      </c>
      <c r="L29" s="11">
        <v>189495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110000</v>
      </c>
      <c r="G30" s="11">
        <v>33000</v>
      </c>
      <c r="H30" s="11">
        <v>33000</v>
      </c>
      <c r="I30" s="11">
        <v>33000</v>
      </c>
      <c r="J30" s="11">
        <v>18050</v>
      </c>
      <c r="K30" s="11">
        <f>I30-J30</f>
        <v>14950</v>
      </c>
      <c r="L30" s="11">
        <v>25450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165000</v>
      </c>
      <c r="G31" s="11">
        <f>+G32+G33</f>
        <v>60000</v>
      </c>
      <c r="H31" s="11">
        <f>+H32+H33</f>
        <v>107000</v>
      </c>
      <c r="I31" s="11">
        <f>+I32+I33</f>
        <v>107000</v>
      </c>
      <c r="J31" s="11">
        <f>+J32+J33</f>
        <v>14923</v>
      </c>
      <c r="K31" s="11">
        <f>I31-J31</f>
        <v>92077</v>
      </c>
      <c r="L31" s="11">
        <f>+L32+L33</f>
        <v>15156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80000</v>
      </c>
      <c r="G32" s="11">
        <v>40000</v>
      </c>
      <c r="H32" s="11">
        <v>40000</v>
      </c>
      <c r="I32" s="11">
        <v>40000</v>
      </c>
      <c r="J32" s="11">
        <v>0</v>
      </c>
      <c r="K32" s="11">
        <f>I32-J32</f>
        <v>40000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85000</v>
      </c>
      <c r="G33" s="11">
        <f>G34</f>
        <v>20000</v>
      </c>
      <c r="H33" s="11">
        <f>H34</f>
        <v>67000</v>
      </c>
      <c r="I33" s="11">
        <f>I34</f>
        <v>67000</v>
      </c>
      <c r="J33" s="11">
        <f>J34</f>
        <v>14923</v>
      </c>
      <c r="K33" s="11">
        <f>I33-J33</f>
        <v>52077</v>
      </c>
      <c r="L33" s="11">
        <f>L34</f>
        <v>15156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85000</v>
      </c>
      <c r="G34" s="11">
        <v>20000</v>
      </c>
      <c r="H34" s="11">
        <v>67000</v>
      </c>
      <c r="I34" s="11">
        <v>67000</v>
      </c>
      <c r="J34" s="11">
        <v>14923</v>
      </c>
      <c r="K34" s="11">
        <f>I34-J34</f>
        <v>52077</v>
      </c>
      <c r="L34" s="11">
        <v>15156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215000</v>
      </c>
      <c r="G35" s="11">
        <f>G36+G40+G42</f>
        <v>61500</v>
      </c>
      <c r="H35" s="11">
        <f>H36+H40+H42</f>
        <v>110000</v>
      </c>
      <c r="I35" s="11">
        <f>I36+I40+I42</f>
        <v>110000</v>
      </c>
      <c r="J35" s="11">
        <f>J36+J40+J42</f>
        <v>28898</v>
      </c>
      <c r="K35" s="11">
        <f>I35-J35</f>
        <v>81102</v>
      </c>
      <c r="L35" s="11">
        <f>L36+L40+L42</f>
        <v>50062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165000</v>
      </c>
      <c r="G36" s="11">
        <f>G37+G38+G39</f>
        <v>51500</v>
      </c>
      <c r="H36" s="11">
        <f>H37+H38+H39</f>
        <v>100000</v>
      </c>
      <c r="I36" s="11">
        <f>I37+I38+I39</f>
        <v>100000</v>
      </c>
      <c r="J36" s="11">
        <f>J37+J38+J39</f>
        <v>28898</v>
      </c>
      <c r="K36" s="11">
        <f>I36-J36</f>
        <v>71102</v>
      </c>
      <c r="L36" s="11">
        <f>L37+L38+L39</f>
        <v>30862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78000</v>
      </c>
      <c r="G37" s="11">
        <v>20500</v>
      </c>
      <c r="H37" s="11">
        <v>69000</v>
      </c>
      <c r="I37" s="11">
        <v>69000</v>
      </c>
      <c r="J37" s="11">
        <v>15619</v>
      </c>
      <c r="K37" s="11">
        <f>I37-J37</f>
        <v>53381</v>
      </c>
      <c r="L37" s="11">
        <v>15655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87000</v>
      </c>
      <c r="G38" s="11">
        <v>31000</v>
      </c>
      <c r="H38" s="11">
        <v>31000</v>
      </c>
      <c r="I38" s="11">
        <v>31000</v>
      </c>
      <c r="J38" s="11">
        <v>13279</v>
      </c>
      <c r="K38" s="11">
        <f>I38-J38</f>
        <v>17721</v>
      </c>
      <c r="L38" s="11">
        <v>15177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30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20000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20000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30000</v>
      </c>
      <c r="G42" s="11">
        <v>10000</v>
      </c>
      <c r="H42" s="11">
        <v>10000</v>
      </c>
      <c r="I42" s="11">
        <v>10000</v>
      </c>
      <c r="J42" s="11">
        <v>0</v>
      </c>
      <c r="K42" s="11">
        <f>I42-J42</f>
        <v>10000</v>
      </c>
      <c r="L42" s="11">
        <v>19200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+D44+D46+D47+D48+D50</f>
        <v>0</v>
      </c>
      <c r="E43" s="11">
        <f>+E44+E46+E47+E48+E50</f>
        <v>0</v>
      </c>
      <c r="F43" s="11">
        <f>+F44+F46+F47+F48+F50</f>
        <v>2504000</v>
      </c>
      <c r="G43" s="11">
        <f>+G44+G46+G47+G48+G50</f>
        <v>560000</v>
      </c>
      <c r="H43" s="11">
        <f>+H44+H46+H47+H48+H50</f>
        <v>1640594</v>
      </c>
      <c r="I43" s="11">
        <f>+I44+I46+I47+I48+I50</f>
        <v>1640594</v>
      </c>
      <c r="J43" s="11">
        <f>+J44+J46+J47+J48+J50</f>
        <v>502108</v>
      </c>
      <c r="K43" s="11">
        <f>I43-J43</f>
        <v>1138486</v>
      </c>
      <c r="L43" s="11">
        <f>+L44+L46+L47+L48+L50</f>
        <v>520876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1990000</v>
      </c>
      <c r="G44" s="11">
        <f>G45</f>
        <v>421000</v>
      </c>
      <c r="H44" s="11">
        <f>H45</f>
        <v>1270038</v>
      </c>
      <c r="I44" s="11">
        <f>I45</f>
        <v>1270038</v>
      </c>
      <c r="J44" s="11">
        <f>J45</f>
        <v>414601</v>
      </c>
      <c r="K44" s="11">
        <f>I44-J44</f>
        <v>855437</v>
      </c>
      <c r="L44" s="11">
        <f>L45</f>
        <v>440769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1990000</v>
      </c>
      <c r="G45" s="11">
        <v>421000</v>
      </c>
      <c r="H45" s="11">
        <v>1270038</v>
      </c>
      <c r="I45" s="11">
        <v>1270038</v>
      </c>
      <c r="J45" s="11">
        <v>414601</v>
      </c>
      <c r="K45" s="11">
        <f>I45-J45</f>
        <v>855437</v>
      </c>
      <c r="L45" s="11">
        <v>440769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10000</v>
      </c>
      <c r="H46" s="11">
        <v>10000</v>
      </c>
      <c r="I46" s="11">
        <v>10000</v>
      </c>
      <c r="J46" s="11">
        <v>7000</v>
      </c>
      <c r="K46" s="11">
        <f>I46-J46</f>
        <v>3000</v>
      </c>
      <c r="L46" s="11">
        <v>7000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70000</v>
      </c>
      <c r="G47" s="11">
        <v>30000</v>
      </c>
      <c r="H47" s="11">
        <v>30000</v>
      </c>
      <c r="I47" s="11">
        <v>30000</v>
      </c>
      <c r="J47" s="11">
        <v>4976</v>
      </c>
      <c r="K47" s="11">
        <f>I47-J47</f>
        <v>25024</v>
      </c>
      <c r="L47" s="11">
        <v>4976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24000</v>
      </c>
      <c r="G48" s="11">
        <f>G49</f>
        <v>0</v>
      </c>
      <c r="H48" s="11">
        <f>H49</f>
        <v>0</v>
      </c>
      <c r="I48" s="11">
        <f>I49</f>
        <v>0</v>
      </c>
      <c r="J48" s="11">
        <f>J49</f>
        <v>0</v>
      </c>
      <c r="K48" s="11">
        <f>I48-J48</f>
        <v>0</v>
      </c>
      <c r="L48" s="11">
        <f>L49</f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24000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370000</v>
      </c>
      <c r="G50" s="11">
        <f>G51</f>
        <v>99000</v>
      </c>
      <c r="H50" s="11">
        <f>H51</f>
        <v>330556</v>
      </c>
      <c r="I50" s="11">
        <f>I51</f>
        <v>330556</v>
      </c>
      <c r="J50" s="11">
        <f>J51</f>
        <v>75531</v>
      </c>
      <c r="K50" s="11">
        <f>I50-J50</f>
        <v>255025</v>
      </c>
      <c r="L50" s="11">
        <f>L51</f>
        <v>68131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370000</v>
      </c>
      <c r="G51" s="11">
        <v>99000</v>
      </c>
      <c r="H51" s="11">
        <v>330556</v>
      </c>
      <c r="I51" s="11">
        <v>330556</v>
      </c>
      <c r="J51" s="11">
        <v>75531</v>
      </c>
      <c r="K51" s="11">
        <f>I51-J51</f>
        <v>255025</v>
      </c>
      <c r="L51" s="11">
        <v>68131</v>
      </c>
    </row>
    <row r="52" spans="1:12" s="6" customFormat="1" ht="33" x14ac:dyDescent="0.25">
      <c r="A52" s="10" t="s">
        <v>138</v>
      </c>
      <c r="B52" s="10" t="s">
        <v>139</v>
      </c>
      <c r="C52" s="10" t="s">
        <v>140</v>
      </c>
      <c r="D52" s="11">
        <f>D53+D58</f>
        <v>1800000</v>
      </c>
      <c r="E52" s="11">
        <f>E53+E58</f>
        <v>579000</v>
      </c>
      <c r="F52" s="11">
        <f>F53+F58</f>
        <v>3110000</v>
      </c>
      <c r="G52" s="11">
        <f>G53+G58</f>
        <v>837000</v>
      </c>
      <c r="H52" s="11">
        <f>H53+H58</f>
        <v>958000</v>
      </c>
      <c r="I52" s="11">
        <f>I53+I58</f>
        <v>958000</v>
      </c>
      <c r="J52" s="11">
        <f>J53+J58</f>
        <v>267270</v>
      </c>
      <c r="K52" s="11">
        <f>I52-J52</f>
        <v>690730</v>
      </c>
      <c r="L52" s="11">
        <f>L53+L58</f>
        <v>674357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+D54+D56+D57</f>
        <v>1600000</v>
      </c>
      <c r="E53" s="11">
        <f>+E54+E56+E57</f>
        <v>579000</v>
      </c>
      <c r="F53" s="11">
        <f>+F54+F56+F57</f>
        <v>2560000</v>
      </c>
      <c r="G53" s="11">
        <f>+G54+G56+G57</f>
        <v>810000</v>
      </c>
      <c r="H53" s="11">
        <f>+H54+H56+H57</f>
        <v>931000</v>
      </c>
      <c r="I53" s="11">
        <f>+I54+I56+I57</f>
        <v>931000</v>
      </c>
      <c r="J53" s="11">
        <f>+J54+J56+J57</f>
        <v>240320</v>
      </c>
      <c r="K53" s="11">
        <f>I53-J53</f>
        <v>690680</v>
      </c>
      <c r="L53" s="11">
        <f>+L54+L56+L57</f>
        <v>621857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535000</v>
      </c>
      <c r="E54" s="11">
        <f>E55</f>
        <v>100000</v>
      </c>
      <c r="F54" s="11">
        <f>F55</f>
        <v>995000</v>
      </c>
      <c r="G54" s="11">
        <f>G55</f>
        <v>199000</v>
      </c>
      <c r="H54" s="11">
        <f>H55</f>
        <v>320000</v>
      </c>
      <c r="I54" s="11">
        <f>I55</f>
        <v>320000</v>
      </c>
      <c r="J54" s="11">
        <f>J55</f>
        <v>127701</v>
      </c>
      <c r="K54" s="11">
        <f>I54-J54</f>
        <v>192299</v>
      </c>
      <c r="L54" s="11">
        <f>L55</f>
        <v>123229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535000</v>
      </c>
      <c r="E55" s="11">
        <v>100000</v>
      </c>
      <c r="F55" s="11">
        <v>995000</v>
      </c>
      <c r="G55" s="11">
        <v>199000</v>
      </c>
      <c r="H55" s="11">
        <v>320000</v>
      </c>
      <c r="I55" s="11">
        <v>320000</v>
      </c>
      <c r="J55" s="11">
        <v>127701</v>
      </c>
      <c r="K55" s="11">
        <f>I55-J55</f>
        <v>192299</v>
      </c>
      <c r="L55" s="11">
        <v>123229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5000</v>
      </c>
      <c r="E56" s="11">
        <v>5000</v>
      </c>
      <c r="F56" s="11">
        <v>405000</v>
      </c>
      <c r="G56" s="11">
        <v>95000</v>
      </c>
      <c r="H56" s="11">
        <v>95000</v>
      </c>
      <c r="I56" s="11">
        <v>95000</v>
      </c>
      <c r="J56" s="11">
        <v>82869</v>
      </c>
      <c r="K56" s="11">
        <f>I56-J56</f>
        <v>12131</v>
      </c>
      <c r="L56" s="11">
        <v>91684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v>1060000</v>
      </c>
      <c r="E57" s="11">
        <v>474000</v>
      </c>
      <c r="F57" s="11">
        <v>1160000</v>
      </c>
      <c r="G57" s="11">
        <v>516000</v>
      </c>
      <c r="H57" s="11">
        <v>516000</v>
      </c>
      <c r="I57" s="11">
        <v>516000</v>
      </c>
      <c r="J57" s="11">
        <v>29750</v>
      </c>
      <c r="K57" s="11">
        <f>I57-J57</f>
        <v>486250</v>
      </c>
      <c r="L57" s="11">
        <v>406944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+D59+D61</f>
        <v>200000</v>
      </c>
      <c r="E58" s="11">
        <f>+E59+E61</f>
        <v>0</v>
      </c>
      <c r="F58" s="11">
        <f>+F59+F61</f>
        <v>550000</v>
      </c>
      <c r="G58" s="11">
        <f>+G59+G61</f>
        <v>27000</v>
      </c>
      <c r="H58" s="11">
        <f>+H59+H61</f>
        <v>27000</v>
      </c>
      <c r="I58" s="11">
        <f>+I59+I61</f>
        <v>27000</v>
      </c>
      <c r="J58" s="11">
        <f>+J59+J61</f>
        <v>26950</v>
      </c>
      <c r="K58" s="11">
        <f>I58-J58</f>
        <v>50</v>
      </c>
      <c r="L58" s="11">
        <f>+L59+L61</f>
        <v>52500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300000</v>
      </c>
      <c r="G59" s="11">
        <f>+G60</f>
        <v>27000</v>
      </c>
      <c r="H59" s="11">
        <f>+H60</f>
        <v>27000</v>
      </c>
      <c r="I59" s="11">
        <f>+I60</f>
        <v>27000</v>
      </c>
      <c r="J59" s="11">
        <f>+J60</f>
        <v>26950</v>
      </c>
      <c r="K59" s="11">
        <f>I59-J59</f>
        <v>50</v>
      </c>
      <c r="L59" s="11">
        <f>+L60</f>
        <v>52500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300000</v>
      </c>
      <c r="G60" s="11">
        <v>27000</v>
      </c>
      <c r="H60" s="11">
        <v>27000</v>
      </c>
      <c r="I60" s="11">
        <v>27000</v>
      </c>
      <c r="J60" s="11">
        <v>26950</v>
      </c>
      <c r="K60" s="11">
        <f>I60-J60</f>
        <v>50</v>
      </c>
      <c r="L60" s="11">
        <v>52500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200000</v>
      </c>
      <c r="E61" s="11">
        <v>0</v>
      </c>
      <c r="F61" s="11">
        <v>250000</v>
      </c>
      <c r="G61" s="11">
        <v>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+D63</f>
        <v>4083398</v>
      </c>
      <c r="E62" s="11">
        <f>+E63</f>
        <v>2100000</v>
      </c>
      <c r="F62" s="11">
        <f>+F63</f>
        <v>4383398</v>
      </c>
      <c r="G62" s="11">
        <f>+G63</f>
        <v>2193000</v>
      </c>
      <c r="H62" s="11">
        <f>+H63</f>
        <v>2193000</v>
      </c>
      <c r="I62" s="11">
        <f>+I63</f>
        <v>2193000</v>
      </c>
      <c r="J62" s="11">
        <f>+J63</f>
        <v>1562400</v>
      </c>
      <c r="K62" s="11">
        <f>I62-J62</f>
        <v>630600</v>
      </c>
      <c r="L62" s="11">
        <f>+L63</f>
        <v>240000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4083398</v>
      </c>
      <c r="E63" s="11">
        <f>E64</f>
        <v>2100000</v>
      </c>
      <c r="F63" s="11">
        <f>F64</f>
        <v>4383398</v>
      </c>
      <c r="G63" s="11">
        <f>G64</f>
        <v>2193000</v>
      </c>
      <c r="H63" s="11">
        <f>H64</f>
        <v>2193000</v>
      </c>
      <c r="I63" s="11">
        <f>I64</f>
        <v>2193000</v>
      </c>
      <c r="J63" s="11">
        <f>J64</f>
        <v>1562400</v>
      </c>
      <c r="K63" s="11">
        <f>I63-J63</f>
        <v>630600</v>
      </c>
      <c r="L63" s="11">
        <f>L64</f>
        <v>240000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D65</f>
        <v>4083398</v>
      </c>
      <c r="E64" s="11">
        <f>E65</f>
        <v>2100000</v>
      </c>
      <c r="F64" s="11">
        <f>F65</f>
        <v>4383398</v>
      </c>
      <c r="G64" s="11">
        <f>G65</f>
        <v>2193000</v>
      </c>
      <c r="H64" s="11">
        <f>H65</f>
        <v>2193000</v>
      </c>
      <c r="I64" s="11">
        <f>I65</f>
        <v>2193000</v>
      </c>
      <c r="J64" s="11">
        <f>J65</f>
        <v>1562400</v>
      </c>
      <c r="K64" s="11">
        <f>I64-J64</f>
        <v>630600</v>
      </c>
      <c r="L64" s="11">
        <f>L65</f>
        <v>240000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4083398</v>
      </c>
      <c r="E65" s="11">
        <v>2100000</v>
      </c>
      <c r="F65" s="11">
        <v>4383398</v>
      </c>
      <c r="G65" s="11">
        <v>2193000</v>
      </c>
      <c r="H65" s="11">
        <v>2193000</v>
      </c>
      <c r="I65" s="11">
        <v>2193000</v>
      </c>
      <c r="J65" s="11">
        <v>1562400</v>
      </c>
      <c r="K65" s="11">
        <f>I65-J65</f>
        <v>630600</v>
      </c>
      <c r="L65" s="11">
        <v>240000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344000</v>
      </c>
      <c r="H66" s="11">
        <v>0</v>
      </c>
      <c r="I66" s="11">
        <v>0</v>
      </c>
      <c r="J66" s="11">
        <v>1789013</v>
      </c>
      <c r="K66" s="11">
        <f>I66-J66</f>
        <v>-1789013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344000</v>
      </c>
      <c r="H67" s="11">
        <v>0</v>
      </c>
      <c r="I67" s="11">
        <v>0</v>
      </c>
      <c r="J67" s="11">
        <v>1789013</v>
      </c>
      <c r="K67" s="11">
        <f>I67-J67</f>
        <v>-1789013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344000</v>
      </c>
      <c r="H68" s="11">
        <v>0</v>
      </c>
      <c r="I68" s="11">
        <v>0</v>
      </c>
      <c r="J68" s="11">
        <v>1252971</v>
      </c>
      <c r="K68" s="11">
        <f>I68-J68</f>
        <v>-1252971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536042</v>
      </c>
      <c r="K69" s="11">
        <f>I69-J69</f>
        <v>-536042</v>
      </c>
      <c r="L69" s="11"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25">
      <c r="A71" s="13" t="s">
        <v>192</v>
      </c>
      <c r="B71" s="13"/>
      <c r="C71" s="13"/>
      <c r="D71" s="13"/>
      <c r="E71" s="13"/>
      <c r="F71" s="13"/>
      <c r="G71" s="13"/>
      <c r="H71" s="13"/>
      <c r="I71" s="13" t="s">
        <v>194</v>
      </c>
      <c r="J71" s="13"/>
      <c r="K71" s="13"/>
      <c r="L71" s="13"/>
    </row>
    <row r="72" spans="1:12" x14ac:dyDescent="0.25">
      <c r="A72" s="3" t="s">
        <v>193</v>
      </c>
      <c r="B72" s="3"/>
      <c r="C72" s="3"/>
      <c r="D72" s="3"/>
      <c r="E72" s="3"/>
      <c r="F72" s="3"/>
      <c r="G72" s="3"/>
      <c r="H72" s="3"/>
      <c r="I72" s="3" t="s">
        <v>195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4">
    <mergeCell ref="K6:K10"/>
    <mergeCell ref="L6:L10"/>
    <mergeCell ref="A71:D71"/>
    <mergeCell ref="A72:D72"/>
    <mergeCell ref="E71:H71"/>
    <mergeCell ref="E72:H72"/>
    <mergeCell ref="I71:L71"/>
    <mergeCell ref="I72:L7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2023-05-08T08:02:49Z</dcterms:created>
  <dcterms:modified xsi:type="dcterms:W3CDTF">2023-05-08T08:02:51Z</dcterms:modified>
</cp:coreProperties>
</file>